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OCESSOS PARA LICITAÇÕES_2025\GPG196_Contenção_Rio Imbuí Paquequer_Teresópolis_SEI-070002.018257.2025\"/>
    </mc:Choice>
  </mc:AlternateContent>
  <xr:revisionPtr revIDLastSave="0" documentId="8_{DC813D04-01C5-4C46-9465-458AD8774BFB}" xr6:coauthVersionLast="36" xr6:coauthVersionMax="36" xr10:uidLastSave="{00000000-0000-0000-0000-000000000000}"/>
  <bookViews>
    <workbookView xWindow="0" yWindow="0" windowWidth="28800" windowHeight="11625" xr2:uid="{0F274EFE-F0A3-4AA3-A0AB-FE4B7C1F974A}"/>
  </bookViews>
  <sheets>
    <sheet name="PLANILHA ORÇ." sheetId="2" r:id="rId1"/>
  </sheets>
  <externalReferences>
    <externalReference r:id="rId2"/>
  </externalReferences>
  <definedNames>
    <definedName name="\0">#REF!</definedName>
    <definedName name="\a">#REF!</definedName>
    <definedName name="\p">#REF!</definedName>
    <definedName name="\z">#REF!</definedName>
    <definedName name="__________________________pi2">#REF!</definedName>
    <definedName name="_________________________pi2">#REF!</definedName>
    <definedName name="________________________PI1">#REF!</definedName>
    <definedName name="_______________________PI1">#REF!</definedName>
    <definedName name="_______________________pi2">#REF!</definedName>
    <definedName name="______________________PI1">#REF!</definedName>
    <definedName name="______________________pi2">#REF!</definedName>
    <definedName name="_____________________PI1">#REF!</definedName>
    <definedName name="_____________________pi2">#REF!</definedName>
    <definedName name="____________________PI1">#REF!</definedName>
    <definedName name="____________________pi2">#REF!</definedName>
    <definedName name="___________________PI1">#REF!</definedName>
    <definedName name="___________________pi2">#REF!</definedName>
    <definedName name="__________________PI1">#REF!</definedName>
    <definedName name="__________________pi2">#REF!</definedName>
    <definedName name="_________________PI1">#REF!</definedName>
    <definedName name="_________________pi2">#REF!</definedName>
    <definedName name="________________PI1">#REF!</definedName>
    <definedName name="________________pi2">#REF!</definedName>
    <definedName name="_______________PI1">#REF!</definedName>
    <definedName name="_______________pi2">#REF!</definedName>
    <definedName name="______________PI1">#REF!</definedName>
    <definedName name="______________pi2">#REF!</definedName>
    <definedName name="_____________PI1">#REF!</definedName>
    <definedName name="_____________pi2">#REF!</definedName>
    <definedName name="____________PI1">#REF!</definedName>
    <definedName name="___________PI1">#REF!</definedName>
    <definedName name="___________pi2">#REF!</definedName>
    <definedName name="__________PI1">#REF!</definedName>
    <definedName name="__________pi2">#REF!</definedName>
    <definedName name="_________PI1">#REF!</definedName>
    <definedName name="_________pi2">#REF!</definedName>
    <definedName name="________PI1">#REF!</definedName>
    <definedName name="________pi2">#REF!</definedName>
    <definedName name="_______PI1">#REF!</definedName>
    <definedName name="_______pi2">#REF!</definedName>
    <definedName name="______PI1">#REF!</definedName>
    <definedName name="______pi2">#REF!</definedName>
    <definedName name="______Ser200705">#REF!</definedName>
    <definedName name="_____Ele200703">#REF!</definedName>
    <definedName name="_____Ele200705">#REF!</definedName>
    <definedName name="_____Ele200706">#REF!</definedName>
    <definedName name="_____FEV01">#REF!</definedName>
    <definedName name="_____JAN01">#REF!</definedName>
    <definedName name="_____MAR01">#REF!</definedName>
    <definedName name="_____OUT99">#REF!</definedName>
    <definedName name="_____PI1">#REF!</definedName>
    <definedName name="_____pi2">#REF!</definedName>
    <definedName name="_____SCO052007">#REF!</definedName>
    <definedName name="_____Ser200703">#REF!</definedName>
    <definedName name="_____Ser200705">#REF!</definedName>
    <definedName name="_____Ser200706">#REF!</definedName>
    <definedName name="____Ele200703">#REF!</definedName>
    <definedName name="____Ele200705">#REF!</definedName>
    <definedName name="____Ele200706">#REF!</definedName>
    <definedName name="____FEV01">#REF!</definedName>
    <definedName name="____JAN01">#REF!</definedName>
    <definedName name="____MAR01">#REF!</definedName>
    <definedName name="____OUT99">#REF!</definedName>
    <definedName name="____PI1">#REF!</definedName>
    <definedName name="____pi2">#REF!</definedName>
    <definedName name="____SCO052007">#REF!</definedName>
    <definedName name="____Ser200703">#REF!</definedName>
    <definedName name="____Ser200705">#REF!</definedName>
    <definedName name="____Ser200706">#REF!</definedName>
    <definedName name="____Ser200809">#REF!</definedName>
    <definedName name="___acr1">#REF!</definedName>
    <definedName name="___Ele200703">#REF!</definedName>
    <definedName name="___Ele200705">#REF!</definedName>
    <definedName name="___Ele200706">#REF!</definedName>
    <definedName name="___FEV01">#REF!</definedName>
    <definedName name="___JAN01">#REF!</definedName>
    <definedName name="___MAR01">#REF!</definedName>
    <definedName name="___OUT99">#REF!</definedName>
    <definedName name="___PI1">#REF!</definedName>
    <definedName name="___pi2">#REF!</definedName>
    <definedName name="___SCO052007">#REF!</definedName>
    <definedName name="___Ser200703">#REF!</definedName>
    <definedName name="___Ser200705">#REF!</definedName>
    <definedName name="___Ser200706">#REF!</definedName>
    <definedName name="___Ser200809">#REF!</definedName>
    <definedName name="__acr1">#REF!</definedName>
    <definedName name="__BUD1">#REF!</definedName>
    <definedName name="__BUD2">#REF!</definedName>
    <definedName name="__BUD3">#REF!</definedName>
    <definedName name="__BUD4">#REF!</definedName>
    <definedName name="__BUD5">#REF!</definedName>
    <definedName name="__BUD6">#REF!</definedName>
    <definedName name="__BUD7">#REF!</definedName>
    <definedName name="__BUD8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2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DIA1">#REF!</definedName>
    <definedName name="__DIA2">#REF!</definedName>
    <definedName name="__DIA3">#REF!</definedName>
    <definedName name="__DIA4">#REF!</definedName>
    <definedName name="__DIA5">#REF!</definedName>
    <definedName name="__DIA6">#REF!</definedName>
    <definedName name="__DIA7">#REF!</definedName>
    <definedName name="__DIA8">#REF!</definedName>
    <definedName name="__Ele200703">#REF!</definedName>
    <definedName name="__Ele200705">#REF!</definedName>
    <definedName name="__Ele200706">#REF!</definedName>
    <definedName name="__Ele200801">#REF!</definedName>
    <definedName name="__est1">#REF!</definedName>
    <definedName name="__FEV01">#REF!</definedName>
    <definedName name="__IntlFixup" hidden="1">TRUE</definedName>
    <definedName name="__JAN01">#REF!</definedName>
    <definedName name="__LAB1">#REF!</definedName>
    <definedName name="__LAB2">#REF!</definedName>
    <definedName name="__LAB3">#REF!</definedName>
    <definedName name="__MAR01">#REF!</definedName>
    <definedName name="__OUT99">#REF!</definedName>
    <definedName name="__PAR1">#REF!</definedName>
    <definedName name="__PAR2">#REF!</definedName>
    <definedName name="__PAR3">#REF!</definedName>
    <definedName name="__PAR4">#REF!</definedName>
    <definedName name="__PI1">#REF!</definedName>
    <definedName name="__pi2">#REF!</definedName>
    <definedName name="__PRU2006">#REF!</definedName>
    <definedName name="__pv2">#REF!</definedName>
    <definedName name="__RBC2006">#REF!</definedName>
    <definedName name="__SCO052007">#REF!</definedName>
    <definedName name="__Ser200506">#REF!</definedName>
    <definedName name="__Ser200507">#REF!</definedName>
    <definedName name="__Ser200703">#REF!</definedName>
    <definedName name="__Ser200705">#REF!</definedName>
    <definedName name="__Ser200706">#REF!</definedName>
    <definedName name="__Ser200708">#REF!</definedName>
    <definedName name="__Ser200801">#REF!</definedName>
    <definedName name="__Ser200809">#REF!</definedName>
    <definedName name="__Ser200912">#REF!</definedName>
    <definedName name="__SSSSSS">#REF!</definedName>
    <definedName name="_0">#REF!</definedName>
    <definedName name="_17636_002">#REF!</definedName>
    <definedName name="_1DescProd">#REF!</definedName>
    <definedName name="_2Aplicação">#REF!</definedName>
    <definedName name="_3Excel_BuiltIn_Print_Area_12_1_1_1">#REF!</definedName>
    <definedName name="_3NCarItem">#REF!</definedName>
    <definedName name="_4NDescGen">#REF!</definedName>
    <definedName name="_5NCódBusca">#REF!</definedName>
    <definedName name="_6Excel_BuiltIn_Print_Area_4_1_1_1">#REF!</definedName>
    <definedName name="_acr1">#REF!</definedName>
    <definedName name="_BUD1">#REF!</definedName>
    <definedName name="_BUD2">#REF!</definedName>
    <definedName name="_BUD3">#REF!</definedName>
    <definedName name="_BUD4">#REF!</definedName>
    <definedName name="_BUD5">#REF!</definedName>
    <definedName name="_BUD6">#REF!</definedName>
    <definedName name="_BUD7">#REF!</definedName>
    <definedName name="_BUD8">#REF!</definedName>
    <definedName name="_C_C" hidden="1">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escGenérica">#REF!</definedName>
    <definedName name="_DIA1">#REF!</definedName>
    <definedName name="_DIA2">#REF!</definedName>
    <definedName name="_DIA3">#REF!</definedName>
    <definedName name="_DIA4">#REF!</definedName>
    <definedName name="_DIA5">#REF!</definedName>
    <definedName name="_DIA6">#REF!</definedName>
    <definedName name="_DIA7">#REF!</definedName>
    <definedName name="_DIA8">#REF!</definedName>
    <definedName name="_Ele200502">#REF!</definedName>
    <definedName name="_Ele200609">#REF!</definedName>
    <definedName name="_Ele200701">#REF!</definedName>
    <definedName name="_Ele200702">#REF!</definedName>
    <definedName name="_Ele200703">#REF!</definedName>
    <definedName name="_Ele200704">#REF!</definedName>
    <definedName name="_Ele200705">#REF!</definedName>
    <definedName name="_Ele200706">#REF!</definedName>
    <definedName name="_Ele200707">#REF!</definedName>
    <definedName name="_Ele200708">#REF!</definedName>
    <definedName name="_Ele200709">#REF!</definedName>
    <definedName name="_Ele200710">#REF!</definedName>
    <definedName name="_Ele200711">#REF!</definedName>
    <definedName name="_Ele200712">#REF!</definedName>
    <definedName name="_Ele200801">#REF!</definedName>
    <definedName name="_Ele200812">#REF!</definedName>
    <definedName name="_Ele200911">#REF!</definedName>
    <definedName name="_Ele201003">#REF!</definedName>
    <definedName name="_est1">#REF!</definedName>
    <definedName name="_FEV01">#REF!</definedName>
    <definedName name="_Fill" hidden="1">#REF!</definedName>
    <definedName name="_Filll" hidden="1">#REF!</definedName>
    <definedName name="_xlnm._FilterDatabase" localSheetId="0" hidden="1">'PLANILHA ORÇ.'!$E$24:$O$312</definedName>
    <definedName name="_JAN01">#REF!</definedName>
    <definedName name="_jan2009">#REF!</definedName>
    <definedName name="_Key1" hidden="1">#REF!</definedName>
    <definedName name="_LAB1">#REF!</definedName>
    <definedName name="_LAB2">#REF!</definedName>
    <definedName name="_LAB3">#REF!</definedName>
    <definedName name="_MAR01">#REF!</definedName>
    <definedName name="_MatMult_A" hidden="1">#REF!</definedName>
    <definedName name="_N2Aplicação">#REF!</definedName>
    <definedName name="_Order1" hidden="1">255</definedName>
    <definedName name="_Order2" hidden="1">255</definedName>
    <definedName name="_OUT99">#REF!</definedName>
    <definedName name="_PAR1">#REF!</definedName>
    <definedName name="_PAR2">#REF!</definedName>
    <definedName name="_PAR3">#REF!</definedName>
    <definedName name="_PAR4">#REF!</definedName>
    <definedName name="_PI1">#REF!</definedName>
    <definedName name="_pi2">#REF!</definedName>
    <definedName name="_PRU2006">#REF!</definedName>
    <definedName name="_pv2">#REF!</definedName>
    <definedName name="_pv3">#REF!</definedName>
    <definedName name="_RBC2006">#REF!</definedName>
    <definedName name="_Regression_Int" hidden="1">1</definedName>
    <definedName name="_SCO052007">#REF!</definedName>
    <definedName name="_SCO1210">#REF!</definedName>
    <definedName name="_Ser200506">#REF!</definedName>
    <definedName name="_Ser200507">#REF!</definedName>
    <definedName name="_Ser200612">#REF!</definedName>
    <definedName name="_Ser200701">#REF!</definedName>
    <definedName name="_Ser200702">#REF!</definedName>
    <definedName name="_Ser200703">#REF!</definedName>
    <definedName name="_Ser200704">#REF!</definedName>
    <definedName name="_Ser200705">#REF!</definedName>
    <definedName name="_Ser200706">#REF!</definedName>
    <definedName name="_Ser200707">#REF!</definedName>
    <definedName name="_Ser200708">#REF!</definedName>
    <definedName name="_Ser200709">#REF!</definedName>
    <definedName name="_Ser200710">#REF!</definedName>
    <definedName name="_Ser200711">#REF!</definedName>
    <definedName name="_Ser200712">#REF!</definedName>
    <definedName name="_Ser200801">#REF!</definedName>
    <definedName name="_Ser200809">#REF!</definedName>
    <definedName name="_Ser200812">#REF!</definedName>
    <definedName name="_Ser200901">#REF!</definedName>
    <definedName name="_Ser200905">#REF!</definedName>
    <definedName name="_Ser200909">#REF!</definedName>
    <definedName name="_Ser200911">#REF!</definedName>
    <definedName name="_Ser200912">#REF!</definedName>
    <definedName name="_Ser201003">#REF!</definedName>
    <definedName name="_Ser201012">#REF!</definedName>
    <definedName name="_Sort" hidden="1">#REF!</definedName>
    <definedName name="_TABELAPRU">#REF!</definedName>
    <definedName name="_Table2_In1" hidden="1">#REF!</definedName>
    <definedName name="_Table2_In2" hidden="1">#REF!</definedName>
    <definedName name="_Table2_Out" hidden="1">#REF!</definedName>
    <definedName name="_Table3_In2" hidden="1">#REF!</definedName>
    <definedName name="_ValorSaídaSelecionada">#REF!</definedName>
    <definedName name="a">#REF!</definedName>
    <definedName name="A010160100">#REF!</definedName>
    <definedName name="A010505000">#REF!</definedName>
    <definedName name="A020200010">#REF!</definedName>
    <definedName name="A020200080">#REF!</definedName>
    <definedName name="A03.020.0851">#REF!</definedName>
    <definedName name="A030130010">#REF!</definedName>
    <definedName name="A030130011">#REF!</definedName>
    <definedName name="A030160501">#REF!</definedName>
    <definedName name="A030250100">#REF!</definedName>
    <definedName name="A040050130">#REF!</definedName>
    <definedName name="A040110511">#REF!</definedName>
    <definedName name="A050150050">#REF!</definedName>
    <definedName name="A050200140">#REF!</definedName>
    <definedName name="A050210050">#REF!</definedName>
    <definedName name="A050210100">#REF!</definedName>
    <definedName name="A050210750">#REF!</definedName>
    <definedName name="a06.004.0320">#REF!</definedName>
    <definedName name="A060030500">#REF!</definedName>
    <definedName name="A060040300">#REF!</definedName>
    <definedName name="A060140120">#REF!</definedName>
    <definedName name="A060160120">#REF!</definedName>
    <definedName name="A060160410">#REF!</definedName>
    <definedName name="A080010030">#REF!</definedName>
    <definedName name="A080150100">#REF!</definedName>
    <definedName name="A080270120">#REF!</definedName>
    <definedName name="A150010310">#REF!</definedName>
    <definedName name="A200040031">#REF!</definedName>
    <definedName name="A200090011">#REF!</definedName>
    <definedName name="A200280200">#REF!</definedName>
    <definedName name="AAA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A">#REF!</definedName>
    <definedName name="AAAAA">#REF!</definedName>
    <definedName name="aaaaaa">#REF!</definedName>
    <definedName name="aaaaaaaaaaaaaaaaaaaaaaaaaaaaaaaaa">#REF!</definedName>
    <definedName name="ab">#REF!</definedName>
    <definedName name="abastecimento">#REF!</definedName>
    <definedName name="Abrigo_moto_gerador_consulta">#REF!</definedName>
    <definedName name="ABRIL">#REF!</definedName>
    <definedName name="Acesso_Estacao_01">#REF!</definedName>
    <definedName name="ACTU_1995">#REF!</definedName>
    <definedName name="ACUM">#REF!</definedName>
    <definedName name="ACUM1">#REF!</definedName>
    <definedName name="ACUM2">#REF!</definedName>
    <definedName name="ACUM3">#REF!</definedName>
    <definedName name="ACUM4">#REF!</definedName>
    <definedName name="ACUM5">#REF!</definedName>
    <definedName name="ACUM6">#REF!</definedName>
    <definedName name="ACUM7">#REF!</definedName>
    <definedName name="ACUM8">#REF!</definedName>
    <definedName name="adfv">#REF!</definedName>
    <definedName name="ADM">#REF!</definedName>
    <definedName name="ADM_LOCAL">#REF!</definedName>
    <definedName name="admbarramansa">#REF!</definedName>
    <definedName name="Administração">#REF!</definedName>
    <definedName name="AGOSTO">#REF!</definedName>
    <definedName name="Agua">#REF!</definedName>
    <definedName name="ajudante_mes">#REF!</definedName>
    <definedName name="ALINHAMENTO">#REF!</definedName>
    <definedName name="almoxarifado">#REF!</definedName>
    <definedName name="alturadocorte">#REF!</definedName>
    <definedName name="Anos_do_Empréstimo">#REF!</definedName>
    <definedName name="ANTONIO">#REF!</definedName>
    <definedName name="aout">#REF!</definedName>
    <definedName name="aq">#REF!</definedName>
    <definedName name="ARAGAO">#REF!</definedName>
    <definedName name="Arbo">#REF!</definedName>
    <definedName name="AREA">#REF!</definedName>
    <definedName name="_xlnm.Extract">#REF!</definedName>
    <definedName name="_xlnm.Print_Area" localSheetId="0">'PLANILHA ORÇ.'!$E$2:$O$134</definedName>
    <definedName name="_xlnm.Print_Area">#REF!</definedName>
    <definedName name="Área_impressão_IM">#REF!</definedName>
    <definedName name="AREA1">#REF!</definedName>
    <definedName name="area2">#REF!</definedName>
    <definedName name="AREA3">#REF!</definedName>
    <definedName name="AREA4">#REF!</definedName>
    <definedName name="AREA5">#REF!</definedName>
    <definedName name="AREA6">#REF!</definedName>
    <definedName name="AREA7">#REF!</definedName>
    <definedName name="AREA8">#REF!</definedName>
    <definedName name="AREA94">#REF!</definedName>
    <definedName name="AREA95">#REF!</definedName>
    <definedName name="AS">#REF!</definedName>
    <definedName name="asdas">#REF!</definedName>
    <definedName name="asdfasfdas">#REF!</definedName>
    <definedName name="asdfasfdasasdfasdfasdfsa">#REF!</definedName>
    <definedName name="asdFNISHDF">#REF!</definedName>
    <definedName name="Ass">#REF!</definedName>
    <definedName name="ATÉ_AGO2">#REF!</definedName>
    <definedName name="ATÉ_AGOSTO">#REF!</definedName>
    <definedName name="autofiltro">#REF!</definedName>
    <definedName name="aux">#REF!</definedName>
    <definedName name="AuxHab">#REF!</definedName>
    <definedName name="avril">#REF!</definedName>
    <definedName name="b">#REF!</definedName>
    <definedName name="B_5">#REF!</definedName>
    <definedName name="banco">#REF!</definedName>
    <definedName name="_xlnm.Database">#REF!</definedName>
    <definedName name="Banh">#REF!</definedName>
    <definedName name="barb2">#REF!</definedName>
    <definedName name="BAREA">#REF!</definedName>
    <definedName name="BAREA1">#REF!</definedName>
    <definedName name="BAREA2">#REF!</definedName>
    <definedName name="BAREA3">#REF!</definedName>
    <definedName name="BAREA4">#REF!</definedName>
    <definedName name="BAREA5">#REF!</definedName>
    <definedName name="BAREA6">#REF!</definedName>
    <definedName name="BAREA7">#REF!</definedName>
    <definedName name="BAREA8">#REF!</definedName>
    <definedName name="BARRAMANSA">#REF!</definedName>
    <definedName name="BaseDeCálculo">#REF!</definedName>
    <definedName name="Bases">#REF!</definedName>
    <definedName name="BBB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C">#REF!</definedName>
    <definedName name="BCUM">#REF!</definedName>
    <definedName name="BCUM1">#REF!</definedName>
    <definedName name="BCUM2">#REF!</definedName>
    <definedName name="BCUM3">#REF!</definedName>
    <definedName name="BCUM4">#REF!</definedName>
    <definedName name="BCUM5">#REF!</definedName>
    <definedName name="BCUM6">#REF!</definedName>
    <definedName name="BCUM7">#REF!</definedName>
    <definedName name="BCUM8">#REF!</definedName>
    <definedName name="BDI">#REF!</definedName>
    <definedName name="bgfjnsf">#REF!</definedName>
    <definedName name="BOMBAS">#REF!</definedName>
    <definedName name="botafora">#REF!</definedName>
    <definedName name="BRANCO" hidden="1">{#N/A,#N/A,FALSE,"Gráficos";#N/A,#N/A,FALSE,"ResumoR$";#N/A,#N/A,FALSE,"ResumoUS$";#N/A,#N/A,FALSE,"Gráf2002";#N/A,#N/A,FALSE,"2002R$"}</definedName>
    <definedName name="Brasil">#REF!</definedName>
    <definedName name="BRASILIT__Consolidado">#REF!</definedName>
    <definedName name="brita">#REF!</definedName>
    <definedName name="Britagem">#REF!</definedName>
    <definedName name="bruno">#REF!</definedName>
    <definedName name="bstc20">#REF!</definedName>
    <definedName name="bstc40">#REF!</definedName>
    <definedName name="bstc60">#REF!</definedName>
    <definedName name="bstc80">#REF!</definedName>
    <definedName name="BUD">#REF!</definedName>
    <definedName name="budget99">#REF!</definedName>
    <definedName name="ç">#REF!</definedName>
    <definedName name="C_">#REF!</definedName>
    <definedName name="CAETE">#REF!</definedName>
    <definedName name="caixadecentro">#REF!</definedName>
    <definedName name="CAMINHÃO">#REF!</definedName>
    <definedName name="Canal">#REF!</definedName>
    <definedName name="CAPA_APRESENTAÇÃO" hidden="1">{#N/A,#N/A,FALSE,"22189";#N/A,#N/A,FALSE,"22188";#N/A,#N/A,FALSE,"22187";#N/A,#N/A,FALSE,"02184";#N/A,#N/A,FALSE,"02179";#N/A,#N/A,FALSE,"Resumo"}</definedName>
    <definedName name="CargaInterface">#REF!</definedName>
    <definedName name="cargapesomorto">#REF!</definedName>
    <definedName name="cargaprodutos">#REF!</definedName>
    <definedName name="CargaPRUInterface">#REF!</definedName>
    <definedName name="cargasap">#REF!</definedName>
    <definedName name="CargaVNDMéd2007">#REF!</definedName>
    <definedName name="Cargo">#REF!</definedName>
    <definedName name="CARLOS">#REF!</definedName>
    <definedName name="Casa_de_maquinas">#REF!</definedName>
    <definedName name="Cat">#REF!</definedName>
    <definedName name="CATALOGO">#REF!</definedName>
    <definedName name="CATÁLOGO">#REF!</definedName>
    <definedName name="catalogo_ref">#REF!</definedName>
    <definedName name="CBA.000.C.0.00.0000.00.01.0.DREAL17">213</definedName>
    <definedName name="CBA.000.C.0.02.0000.00.01.0.DDERE33">1726</definedName>
    <definedName name="CBA.000.C.0.02.0000.00.01.0.DREAL17">195</definedName>
    <definedName name="CBA.001.C.0.01.2003.00.01.0.DREAL17">208</definedName>
    <definedName name="CBA.001.C.0.01.2003.00.01.0.DREAL17A">1848</definedName>
    <definedName name="CBA.001.C.0.02.0000.00.01.0.DREAL17">195</definedName>
    <definedName name="CBA.001.C.0.02.2003.00.01.0.DREAL17">195</definedName>
    <definedName name="CBA.001.C.0.02.2003.00.01.0.DREAL17A">1726</definedName>
    <definedName name="CBA.001.C.0.03.2003.00.01.0.DREAL17">211</definedName>
    <definedName name="CBA.001.C.0.03.2003.00.01.0.DREAL17A">1869</definedName>
    <definedName name="CBA.001.C.0.04.0000.00.01.0.DREAL17">213</definedName>
    <definedName name="CBA.001.C.0.04.2003.00.01.0.DREAL17">213</definedName>
    <definedName name="CBA.001.C.0.04.2003.00.01.0.DREAL17A">1898</definedName>
    <definedName name="CBA.001.C.0.05.0000.00.01.0.DREAL17">0</definedName>
    <definedName name="CBA.001.C.0.05.2003.00.01.0.DREAL17">0</definedName>
    <definedName name="CBA.001.C.0.05.2003.00.01.0.DREAL17A">2001</definedName>
    <definedName name="CBA.001.C.0.06.2003.00.01.0.DREAL17A">1940</definedName>
    <definedName name="CBA.001.C.0.07.2003.00.01.0.DREAL17A">2528</definedName>
    <definedName name="CBA.001.C.0.08.2003.00.01.0.DREAL17A">2199</definedName>
    <definedName name="CBA.001.C.0.09.2003.00.01.0.DREAL17A">2453</definedName>
    <definedName name="CBA.001.C.0.10.2003.00.01.0.DREAL17A">2606</definedName>
    <definedName name="CBUD">#REF!</definedName>
    <definedName name="cc">#REF!</definedName>
    <definedName name="CCC">#REF!</definedName>
    <definedName name="Celular">#REF!</definedName>
    <definedName name="CERCA">#REF!</definedName>
    <definedName name="ChecaMilharesCentenas">#REF!</definedName>
    <definedName name="ChecaMilhõesMilharesCentenas">#REF!</definedName>
    <definedName name="ChecaTuboFlangeado">#REF!</definedName>
    <definedName name="cif">#REF!</definedName>
    <definedName name="Cisterna_e_Castelo_d_agua_Consulta">#REF!</definedName>
    <definedName name="ÇKJLKJLLKÇJÇLJKÇLKJ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claudia" hidden="1">{#N/A,"70% Success",FALSE,"Sales Forecast";#N/A,#N/A,FALSE,"Sheet2"}</definedName>
    <definedName name="cliente">#REF!</definedName>
    <definedName name="COD_RESUMO2">#REF!</definedName>
    <definedName name="COD_RESUMO3">#REF!</definedName>
    <definedName name="CÓDIGO">#REF!</definedName>
    <definedName name="CódigoBusca">#REF!</definedName>
    <definedName name="Codigos">#REF!</definedName>
    <definedName name="CODIGOSAP">#REF!</definedName>
    <definedName name="codval">#REF!</definedName>
    <definedName name="Com_a_conclusão_da_concretagem_dos_blocos_de_coroamento_das_estacas">#REF!</definedName>
    <definedName name="Com_a_conclusão_das_fundações_e_da_concretagem_dos_blocos_de_coroamento_das_estacas">#REF!</definedName>
    <definedName name="Com_a_conclusão_do_estaquamento">#REF!</definedName>
    <definedName name="Com_a_conclusão_do_estaqueamento">#REF!</definedName>
    <definedName name="COMERCIAL">#REF!</definedName>
    <definedName name="COMISSÃO">#REF!</definedName>
    <definedName name="COMPRIM">#REF!</definedName>
    <definedName name="COMPRIM1">#REF!</definedName>
    <definedName name="comprimento">#REF!</definedName>
    <definedName name="COMPRIMENTOTUBOCL">#REF!</definedName>
    <definedName name="Con">#REF!</definedName>
    <definedName name="Concessão_Malha_Sul" hidden="1">{#N/A,"100% Success",TRUE,"Sales Forecast";#N/A,#N/A,TRUE,"Sheet2"}</definedName>
    <definedName name="CondiçãoMetragem">#REF!</definedName>
    <definedName name="Conh">#REF!</definedName>
    <definedName name="cons">#REF!</definedName>
    <definedName name="Consolidado">#REF!</definedName>
    <definedName name="Construcao_Casa_Maq_Plano_Inclinado">#REF!</definedName>
    <definedName name="Construcao_de_Acesso_a_Estacao_I">#REF!</definedName>
    <definedName name="Construcao_do_acesso_a_Estacao_I">#REF!</definedName>
    <definedName name="Construcao_Escadaria_Apoio">#REF!</definedName>
    <definedName name="contabilidade">#REF!</definedName>
    <definedName name="Contencao">#REF!</definedName>
    <definedName name="Contencao_">#REF!</definedName>
    <definedName name="controle">#REF!</definedName>
    <definedName name="CORRELAÇÃO">#REF!</definedName>
    <definedName name="CPS">#REF!</definedName>
    <definedName name="cpv">#REF!</definedName>
    <definedName name="CRBE">#REF!</definedName>
    <definedName name="Cron_Apoio">#REF!</definedName>
    <definedName name="Crono">#REF!</definedName>
    <definedName name="Crono1">#REF!</definedName>
    <definedName name="cronograma">#REF!</definedName>
    <definedName name="CRONOGRAMA_PROJ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CTA">#REF!</definedName>
    <definedName name="CU">#REF!</definedName>
    <definedName name="Cum_Int">#REF!</definedName>
    <definedName name="custos">#REF!</definedName>
    <definedName name="CUZAO">#REF!</definedName>
    <definedName name="d">#REF!</definedName>
    <definedName name="D_u">#REF!</definedName>
    <definedName name="Dados">#REF!</definedName>
    <definedName name="daio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SDA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SDAS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ta">#REF!</definedName>
    <definedName name="Data_de_Pagamento">#REF!</definedName>
    <definedName name="Data_Pagamento">DATE(YEAR(Início_do_Empréstimo),MONTH(Início_do_Empréstimo)+Payment_Number,DAY(Início_do_Empréstimo))</definedName>
    <definedName name="dataabertura">#REF!</definedName>
    <definedName name="Database">#REF!</definedName>
    <definedName name="DBA.000.C.0.00.0000.00.01.0.DREAL16">-217</definedName>
    <definedName name="DBA.000.C.0.02.0000.00.01.0.DDERE32">-1729</definedName>
    <definedName name="DBA.000.C.0.02.0000.00.01.0.DREAL16">-199</definedName>
    <definedName name="DBA.001.C.0.01.2003.00.01.0.DREAL16">-211</definedName>
    <definedName name="DBA.001.C.0.01.2003.00.01.0.DREAL16A">-1851</definedName>
    <definedName name="DBA.001.C.0.02.0000.00.01.0.DREAL16">-199</definedName>
    <definedName name="DBA.001.C.0.02.2003.00.01.0.DREAL16">-199</definedName>
    <definedName name="DBA.001.C.0.02.2003.00.01.0.DREAL16A">-1729</definedName>
    <definedName name="DBA.001.C.0.03.2003.00.01.0.DREAL16">-215</definedName>
    <definedName name="DBA.001.C.0.03.2003.00.01.0.DREAL16A">-1874</definedName>
    <definedName name="DBA.001.C.0.04.0000.00.01.0.DREAL16">-217</definedName>
    <definedName name="DBA.001.C.0.04.2003.00.01.0.DREAL16">-217</definedName>
    <definedName name="DBA.001.C.0.04.2003.00.01.0.DREAL16A">-1901</definedName>
    <definedName name="DBA.001.C.0.05.0000.00.01.0.DREAL16">0</definedName>
    <definedName name="DBA.001.C.0.05.2003.00.01.0.DREAL16">0</definedName>
    <definedName name="DBA.001.C.0.05.2003.00.01.0.DREAL16A">-2004</definedName>
    <definedName name="DBA.001.C.0.06.2003.00.01.0.DREAL16A">-1943</definedName>
    <definedName name="DBA.001.C.0.07.2003.00.01.0.DREAL16A">-2532</definedName>
    <definedName name="DBA.001.C.0.08.2003.00.01.0.DREAL16A">-2204</definedName>
    <definedName name="DBA.001.C.0.09.2003.00.01.0.DREAL16A">-2457</definedName>
    <definedName name="DBA.001.C.0.10.2003.00.00.0.DREAL16A">-2609696.06</definedName>
    <definedName name="DBA.001.C.0.10.2003.00.01.0.DREAL16A">-2610</definedName>
    <definedName name="ddd">#REF!</definedName>
    <definedName name="DECANTADORES_PRIMÁRIOS">#REF!</definedName>
    <definedName name="delegacao">#REF!</definedName>
    <definedName name="DELEGAÇÃO">#REF!</definedName>
    <definedName name="DEM">#REF!</definedName>
    <definedName name="Dem_Lavanderia">#REF!</definedName>
    <definedName name="Demolicao_de_Guarita_Consulta">#REF!</definedName>
    <definedName name="Demolicao_Lavanderia_Existente">#REF!</definedName>
    <definedName name="DescBilhões">#REF!</definedName>
    <definedName name="DescCentavos">#REF!</definedName>
    <definedName name="DescCentenas">#REF!</definedName>
    <definedName name="descespecial">#REF!</definedName>
    <definedName name="descespecial2">#REF!</definedName>
    <definedName name="DescFinal">#REF!</definedName>
    <definedName name="DescMaiuscula">#REF!</definedName>
    <definedName name="DescMilhares">#REF!</definedName>
    <definedName name="DescMilhões">#REF!</definedName>
    <definedName name="Desconto">#REF!</definedName>
    <definedName name="Desconto_META">#REF!</definedName>
    <definedName name="DescResCGord">#REF!</definedName>
    <definedName name="DescResSGord">#REF!</definedName>
    <definedName name="DescResTxDesc">#REF!</definedName>
    <definedName name="DescResultante">#REF!</definedName>
    <definedName name="Descricao">#REF!</definedName>
    <definedName name="descriçãofinal">#REF!</definedName>
    <definedName name="Detenção">#REF!</definedName>
    <definedName name="DEZEMBRO">#REF!</definedName>
    <definedName name="DEZEMBRO06">#REF!</definedName>
    <definedName name="dfasfdasdf">#REF!</definedName>
    <definedName name="dfd">#REF!</definedName>
    <definedName name="DFORNEC05">#REF!</definedName>
    <definedName name="DFORNEC06">#REF!</definedName>
    <definedName name="DFORNEC07">#REF!</definedName>
    <definedName name="DFORNEC09">#REF!</definedName>
    <definedName name="DFORNEC10">#REF!</definedName>
    <definedName name="DFORNEC11">#REF!</definedName>
    <definedName name="DFORNEC15">#REF!</definedName>
    <definedName name="dfsd">#REF!</definedName>
    <definedName name="DIA">#REF!</definedName>
    <definedName name="dias">#REF!</definedName>
    <definedName name="DIFER_2">#REF!</definedName>
    <definedName name="DIFERENCA">#REF!</definedName>
    <definedName name="dircomercial">#REF!</definedName>
    <definedName name="DiretórioAprovação">#REF!</definedName>
    <definedName name="dirfinanc">#REF!</definedName>
    <definedName name="dirgeral">#REF!</definedName>
    <definedName name="dirindustrial">#REF!</definedName>
    <definedName name="DNTubo">#REF!</definedName>
    <definedName name="doce">#REF!</definedName>
    <definedName name="DOI">#REF!</definedName>
    <definedName name="DRAGAGEM">#REF!</definedName>
    <definedName name="Dren">#REF!</definedName>
    <definedName name="DRENAGEM">#REF!</definedName>
    <definedName name="dsafdas">#REF!</definedName>
    <definedName name="DSERV18">#REF!</definedName>
    <definedName name="DSERV19">#REF!</definedName>
    <definedName name="e">#REF!</definedName>
    <definedName name="E4I">#REF!</definedName>
    <definedName name="eer">#REF!</definedName>
    <definedName name="Elem0507">#REF!</definedName>
    <definedName name="ELEMVS07">#REF!</definedName>
    <definedName name="ELEVATÓRIA_DE_LODO_PRIMÁRIO">#REF!</definedName>
    <definedName name="email">#REF!</definedName>
    <definedName name="EMOP">#REF!</definedName>
    <definedName name="emop0507">#REF!</definedName>
    <definedName name="empolamento">#REF!</definedName>
    <definedName name="encanador">#REF!</definedName>
    <definedName name="Equip">#REF!</definedName>
    <definedName name="EQUIPAMENTOS">#REF!</definedName>
    <definedName name="ERGQER5" hidden="1">#REF!</definedName>
    <definedName name="Escadaria">#REF!</definedName>
    <definedName name="ESCMAN">#REF!</definedName>
    <definedName name="escritorioRio">#REF!</definedName>
    <definedName name="ESG">#REF!</definedName>
    <definedName name="ESGOTO">#REF!</definedName>
    <definedName name="ESSENCIAIS">#REF!</definedName>
    <definedName name="Est">#REF!</definedName>
    <definedName name="Estacao_01">#REF!</definedName>
    <definedName name="Estacao_02">#REF!</definedName>
    <definedName name="Estacao_03">#REF!</definedName>
    <definedName name="Estacao_04">#REF!</definedName>
    <definedName name="Estacao_05">#REF!</definedName>
    <definedName name="EstatVndUnidMedTPB">#REF!</definedName>
    <definedName name="EstatVndUnidNegTPB">#REF!</definedName>
    <definedName name="EURO">#REF!</definedName>
    <definedName name="EVOLUTION_DES_ROI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xcel_BuiltIn_Print_Area_1_1">#REF!</definedName>
    <definedName name="Excel_BuiltIn_Print_Area_1_1_1">#REF!</definedName>
    <definedName name="Excel_BuiltIn_Print_Area_10_1">#REF!</definedName>
    <definedName name="Excel_BuiltIn_Print_Area_11_1">#REF!</definedName>
    <definedName name="Excel_BuiltIn_Print_Area_11_1_1">#REF!</definedName>
    <definedName name="Excel_BuiltIn_Print_Area_12_1">#REF!</definedName>
    <definedName name="Excel_BuiltIn_Print_Area_12_1_1">#REF!</definedName>
    <definedName name="Excel_BuiltIn_Print_Area_13_1">#REF!</definedName>
    <definedName name="Excel_BuiltIn_Print_Area_16_1">#REF!</definedName>
    <definedName name="Excel_BuiltIn_Print_Area_3_1">#REF!</definedName>
    <definedName name="Excel_BuiltIn_Print_Area_3_1_3">#REF!</definedName>
    <definedName name="Excel_BuiltIn_Print_Area_4_1">#REF!</definedName>
    <definedName name="Excel_BuiltIn_Print_Area_4_1_1">#REF!</definedName>
    <definedName name="Excel_BuiltIn_Print_Area_4_1_1_4">#REF!</definedName>
    <definedName name="Excel_BuiltIn_Print_Area_4_1_4">#REF!</definedName>
    <definedName name="Excel_BuiltIn_Print_Area_5_1">#REF!</definedName>
    <definedName name="Excel_BuiltIn_Print_Area_6_1">#REF!</definedName>
    <definedName name="Excel_BuiltIn_Print_Area_6_1_6">#REF!</definedName>
    <definedName name="Excel_BuiltIn_Print_Area_7_1">#REF!</definedName>
    <definedName name="Excel_BuiltIn_Print_Area_8_1_1">#REF!</definedName>
    <definedName name="Excel_BuiltIn_Print_Area_8_1_1_1">#REF!</definedName>
    <definedName name="Excel_BuiltIn_Print_Area_9_1">#REF!</definedName>
    <definedName name="Excel_BuiltIn_Print_Area_9_1_1">#REF!</definedName>
    <definedName name="Excel_BuiltIn_Print_Area_9_1_1_7">#REF!</definedName>
    <definedName name="Excel_BuiltIn_Print_Area_9_1_7">#REF!</definedName>
    <definedName name="Excel_BuiltIn_Print_Titles_1_1">#REF!</definedName>
    <definedName name="Excel_BuiltIn_Print_Titles_11_1">#REF!</definedName>
    <definedName name="Excel_BuiltIn_Print_Titles_12_1">#REF!</definedName>
    <definedName name="Excel_BuiltIn_Print_Titles_13_1">#REF!</definedName>
    <definedName name="Excel_BuiltIn_Print_Titles_8_1">#REF!</definedName>
    <definedName name="Excel_BuiltIn_Print_Titles_8_1_3">#REF!</definedName>
    <definedName name="Excel_BuiltIn_Print_Titles_8_1_8">#REF!</definedName>
    <definedName name="Excel_BuiltIn_Print_Titles_8_1_9">#REF!</definedName>
    <definedName name="Execucao_Fundacoes_Plano_Inclinado">#REF!</definedName>
    <definedName name="exel_builtIn_Print_area_7_1">#REF!</definedName>
    <definedName name="exportaçao">#REF!</definedName>
    <definedName name="EXT">#REF!</definedName>
    <definedName name="extração">#REF!</definedName>
    <definedName name="Extract">#REF!</definedName>
    <definedName name="F">#REF!</definedName>
    <definedName name="fad" hidden="1">{#N/A,"70% Success",FALSE,"Sales Forecast";#N/A,#N/A,FALSE,"Sheet2"}</definedName>
    <definedName name="FASDFAS">#REF!</definedName>
    <definedName name="fasfdasdf">#REF!</definedName>
    <definedName name="Fator">#REF!</definedName>
    <definedName name="FatorFrete">#REF!</definedName>
    <definedName name="FatorFrete1">#REF!</definedName>
    <definedName name="FatorImpostos">#REF!</definedName>
    <definedName name="fax">#REF!</definedName>
    <definedName name="FDSAFDS">#REF!</definedName>
    <definedName name="FEVEREIRO">#REF!</definedName>
    <definedName name="ff" hidden="1">{"'IGP-M 2º reajuste'!$F$43"}</definedName>
    <definedName name="FFFF">#REF!</definedName>
    <definedName name="fgdsgfs">#REF!</definedName>
    <definedName name="FGSDGSD">#REF!</definedName>
    <definedName name="FGV">#REF!</definedName>
    <definedName name="FGVC">#REF!</definedName>
    <definedName name="FGVC_1">#REF!</definedName>
    <definedName name="FGVC_3">#REF!</definedName>
    <definedName name="FGVC_6">#REF!</definedName>
    <definedName name="FGVC_7">#REF!</definedName>
    <definedName name="FGVC_8">#REF!</definedName>
    <definedName name="FGVC_9">#REF!</definedName>
    <definedName name="FGVC0504">#REF!</definedName>
    <definedName name="FGVSER">#REF!</definedName>
    <definedName name="FiguraPeças2">#REF!</definedName>
    <definedName name="FiguraPeçasFinal">#REF!</definedName>
    <definedName name="filialargent">#REF!</definedName>
    <definedName name="formaenvio">#REF!</definedName>
    <definedName name="FORNEC03">#REF!</definedName>
    <definedName name="FORNEC04">#REF!</definedName>
    <definedName name="FORNEC05">#REF!</definedName>
    <definedName name="FORNEC06">#REF!</definedName>
    <definedName name="FORNEC07">#REF!</definedName>
    <definedName name="FORNEC09">#REF!</definedName>
    <definedName name="FORNEC10">#REF!</definedName>
    <definedName name="FORNEC11">#REF!</definedName>
    <definedName name="FORNEC12">#REF!</definedName>
    <definedName name="FORNEC15">#REF!</definedName>
    <definedName name="FORNEC16">#REF!</definedName>
    <definedName name="FORNEC17">#REF!</definedName>
    <definedName name="Friburgo">#REF!</definedName>
    <definedName name="FSAFAS">#REF!</definedName>
    <definedName name="fsafsdfgs">#REF!</definedName>
    <definedName name="fsdfdfhgh">#REF!</definedName>
    <definedName name="fsdfds">#REF!</definedName>
    <definedName name="fsdfs">#REF!</definedName>
    <definedName name="fsdfsd">#REF!</definedName>
    <definedName name="fsdfsdfsd">#REF!</definedName>
    <definedName name="fsfdas">#REF!</definedName>
    <definedName name="Fundacao_Plano_Inclinado">#REF!</definedName>
    <definedName name="G">#REF!</definedName>
    <definedName name="GARAGEM">#REF!</definedName>
    <definedName name="Gas">#REF!</definedName>
    <definedName name="GEICY">#REF!</definedName>
    <definedName name="general_exp." hidden="1">{#N/A,"100% Success",TRUE,"Sales Forecast";#N/A,#N/A,TRUE,"Sheet2"}</definedName>
    <definedName name="GF">#REF!</definedName>
    <definedName name="gfdgdf">#REF!</definedName>
    <definedName name="GFDHND">#REF!</definedName>
    <definedName name="gfdsgdsf">#REF!</definedName>
    <definedName name="gfdsgshh">#REF!</definedName>
    <definedName name="ggggggg" hidden="1">#REF!</definedName>
    <definedName name="GONCA">#REF!</definedName>
    <definedName name="GONCALVES">#REF!</definedName>
    <definedName name="Gordura_BDI_Tx_Desc">#REF!</definedName>
    <definedName name="GPeças">#REF!</definedName>
    <definedName name="grade">#REF!</definedName>
    <definedName name="_xlnm.Recorder">#REF!</definedName>
    <definedName name="GrupoEstatístico">#REF!</definedName>
    <definedName name="GrupoEstatísticoFinal">#REF!</definedName>
    <definedName name="gsddssd">#REF!</definedName>
    <definedName name="GSDGSD">#REF!</definedName>
    <definedName name="h">#REF!</definedName>
    <definedName name="hgfjhgfsjf">#REF!</definedName>
    <definedName name="hhhhh">#REF!</definedName>
    <definedName name="hjjjj">#REF!</definedName>
    <definedName name="HOSPEDES">#REF!</definedName>
    <definedName name="HTML_CodePage" hidden="1">1252</definedName>
    <definedName name="HTML_Control" hidden="1">{"'IGP-M 2º reajuste'!$F$43"}</definedName>
    <definedName name="HTML_Description" hidden="1">""</definedName>
    <definedName name="HTML_Email" hidden="1">""</definedName>
    <definedName name="HTML_Header" hidden="1">"IGP-M 2º reajuste"</definedName>
    <definedName name="HTML_LastUpdate" hidden="1">"06/09/99"</definedName>
    <definedName name="HTML_LineAfter" hidden="1">FALSE</definedName>
    <definedName name="HTML_LineBefore" hidden="1">FALSE</definedName>
    <definedName name="HTML_Name" hidden="1">"AutoBAn"</definedName>
    <definedName name="HTML_OBDlg2" hidden="1">TRUE</definedName>
    <definedName name="HTML_OBDlg4" hidden="1">TRUE</definedName>
    <definedName name="HTML_OS" hidden="1">0</definedName>
    <definedName name="HTML_PathFile" hidden="1">"F:\MeuHTML.htm"</definedName>
    <definedName name="HTML_Title" hidden="1">"2º reajuste"</definedName>
    <definedName name="ICMS">#REF!</definedName>
    <definedName name="III">#REF!</definedName>
    <definedName name="Ilum">#REF!</definedName>
    <definedName name="ILUMINAÇÃO">#REF!</definedName>
    <definedName name="Implantacao_Consulta">#REF!</definedName>
    <definedName name="Impressão_Completa">#REF!</definedName>
    <definedName name="Imprimir_títulos_IM">#REF!</definedName>
    <definedName name="INDEXPAGTO2">#REF!</definedName>
    <definedName name="IndiceDestino">#REF!</definedName>
    <definedName name="INDMOIS">#REF!</definedName>
    <definedName name="INDRESM1">#REF!</definedName>
    <definedName name="Infra">#REF!</definedName>
    <definedName name="Início_do_Empréstimo">#REF!</definedName>
    <definedName name="InícioMemoCalc">#REF!</definedName>
    <definedName name="INSUMSINAP">#REF!</definedName>
    <definedName name="Int">#REF!</definedName>
    <definedName name="interessement">#REF!</definedName>
    <definedName name="INTERV1COE">#REF!</definedName>
    <definedName name="INTERV1FEV">#REF!</definedName>
    <definedName name="INTERV2COE">#REF!</definedName>
    <definedName name="INTERV2FEV">#REF!</definedName>
    <definedName name="INTERV3ABR">#REF!</definedName>
    <definedName name="INTERV3MAI">#REF!</definedName>
    <definedName name="INTERV3MAR">#REF!</definedName>
    <definedName name="INTERV4ABR">#REF!</definedName>
    <definedName name="INTERV4MAI">#REF!</definedName>
    <definedName name="INTERV4MAR">#REF!</definedName>
    <definedName name="INTERV5MAI">#REF!</definedName>
    <definedName name="INTERV5MAR">#REF!</definedName>
    <definedName name="INTERV6MAI">#REF!</definedName>
    <definedName name="INTERV6MAR">#REF!</definedName>
    <definedName name="intervalo">#REF!</definedName>
    <definedName name="intervalo1">#REF!</definedName>
    <definedName name="intervalo2">#REF!</definedName>
    <definedName name="IP">#REF!</definedName>
    <definedName name="IPI">#REF!</definedName>
    <definedName name="ipiespecial">#REF!</definedName>
    <definedName name="IrParaBotõesDeExclusão">#REF!</definedName>
    <definedName name="IrParaConfirmaçãoDeDados">#REF!</definedName>
    <definedName name="it010101d">#REF!</definedName>
    <definedName name="it010101r">#REF!</definedName>
    <definedName name="it010201d">#REF!</definedName>
    <definedName name="it010201r">#REF!</definedName>
    <definedName name="it010301d">#REF!</definedName>
    <definedName name="it010301r">#REF!</definedName>
    <definedName name="it010302d">#REF!</definedName>
    <definedName name="it010302r">#REF!</definedName>
    <definedName name="it010303d">#REF!</definedName>
    <definedName name="it010303r">#REF!</definedName>
    <definedName name="it010401d">#REF!</definedName>
    <definedName name="it010401r">#REF!</definedName>
    <definedName name="it010501d">#REF!</definedName>
    <definedName name="it010501r">#REF!</definedName>
    <definedName name="it010601d">#REF!</definedName>
    <definedName name="it010601r">#REF!</definedName>
    <definedName name="it010701d">#REF!</definedName>
    <definedName name="it010701r">#REF!</definedName>
    <definedName name="it010702d">#REF!</definedName>
    <definedName name="it010702r">#REF!</definedName>
    <definedName name="it01080101d">#REF!</definedName>
    <definedName name="it01080101r">#REF!</definedName>
    <definedName name="it01080102d">#REF!</definedName>
    <definedName name="it01080102r">#REF!</definedName>
    <definedName name="it01080103d">#REF!</definedName>
    <definedName name="it01080103r">#REF!</definedName>
    <definedName name="it01080104d">#REF!</definedName>
    <definedName name="it01080104r">#REF!</definedName>
    <definedName name="it01080105d">#REF!</definedName>
    <definedName name="it01080105r">#REF!</definedName>
    <definedName name="it01080201d">#REF!</definedName>
    <definedName name="it01080201r">#REF!</definedName>
    <definedName name="it01080202d">#REF!</definedName>
    <definedName name="it01080202r">#REF!</definedName>
    <definedName name="it01080203d">#REF!</definedName>
    <definedName name="it01080203r">#REF!</definedName>
    <definedName name="it01080301d">#REF!</definedName>
    <definedName name="it01080301r">#REF!</definedName>
    <definedName name="it01080401d">#REF!</definedName>
    <definedName name="it01080401r">#REF!</definedName>
    <definedName name="it02010101d">#REF!</definedName>
    <definedName name="it02010101r">#REF!</definedName>
    <definedName name="it02010102d">#REF!</definedName>
    <definedName name="it02010102r">#REF!</definedName>
    <definedName name="it02010103d">#REF!</definedName>
    <definedName name="it02010103r">#REF!</definedName>
    <definedName name="it02010104d">#REF!</definedName>
    <definedName name="it02010104r">#REF!</definedName>
    <definedName name="it02010105d">#REF!</definedName>
    <definedName name="it02010105r">#REF!</definedName>
    <definedName name="it02010106d">#REF!</definedName>
    <definedName name="it02010106r">#REF!</definedName>
    <definedName name="it02010107d">#REF!</definedName>
    <definedName name="it02010107r">#REF!</definedName>
    <definedName name="it02010108d">#REF!</definedName>
    <definedName name="it02010108r">#REF!</definedName>
    <definedName name="it02010109d">#REF!</definedName>
    <definedName name="it02010109r">#REF!</definedName>
    <definedName name="it02010201d">#REF!</definedName>
    <definedName name="it02010201r">#REF!</definedName>
    <definedName name="it02010202d">#REF!</definedName>
    <definedName name="it02010202r">#REF!</definedName>
    <definedName name="it020201d">#REF!</definedName>
    <definedName name="it020201r">#REF!</definedName>
    <definedName name="it020202d">#REF!</definedName>
    <definedName name="it020202r">#REF!</definedName>
    <definedName name="it020301d">#REF!</definedName>
    <definedName name="it020301r">#REF!</definedName>
    <definedName name="it020302d">#REF!</definedName>
    <definedName name="it020302r">#REF!</definedName>
    <definedName name="it020401d">#REF!</definedName>
    <definedName name="it020401r">#REF!</definedName>
    <definedName name="it020402d">#REF!</definedName>
    <definedName name="it020402r">#REF!</definedName>
    <definedName name="it020403d">#REF!</definedName>
    <definedName name="it020403r">#REF!</definedName>
    <definedName name="it020501d">#REF!</definedName>
    <definedName name="it020501r">#REF!</definedName>
    <definedName name="it020502d">#REF!</definedName>
    <definedName name="it020502r">#REF!</definedName>
    <definedName name="it020503d">#REF!</definedName>
    <definedName name="it020503r">#REF!</definedName>
    <definedName name="it020601d">#REF!</definedName>
    <definedName name="it020601r">#REF!</definedName>
    <definedName name="it020602d">#REF!</definedName>
    <definedName name="it020602r">#REF!</definedName>
    <definedName name="it020701d">#REF!</definedName>
    <definedName name="it020701r">#REF!</definedName>
    <definedName name="Item">#REF!</definedName>
    <definedName name="jad" hidden="1">{#N/A,"30% Success",TRUE,"Sales Forecast";#N/A,#N/A,TRUE,"Sheet2"}</definedName>
    <definedName name="JAN00">#REF!</definedName>
    <definedName name="JANEIRO">#REF!</definedName>
    <definedName name="jhgjg">#REF!</definedName>
    <definedName name="jkhg">#REF!</definedName>
    <definedName name="jkj">#REF!</definedName>
    <definedName name="joaquim" hidden="1">{#N/A,"100% Success",TRUE,"Sales Forecast";#N/A,#N/A,TRUE,"Sheet2"}</definedName>
    <definedName name="juin">#REF!</definedName>
    <definedName name="JULHO">#REF!</definedName>
    <definedName name="JUNHO">#REF!</definedName>
    <definedName name="Junho20032" hidden="1">{#N/A,#N/A,FALSE,"Gráficos";#N/A,#N/A,FALSE,"ResumoR$";#N/A,#N/A,FALSE,"ResumoUS$";#N/A,#N/A,FALSE,"Gráf2002";#N/A,#N/A,FALSE,"2002R$"}</definedName>
    <definedName name="junta">#REF!</definedName>
    <definedName name="k">#REF!</definedName>
    <definedName name="KAPA">#REF!</definedName>
    <definedName name="KELE">#REF!</definedName>
    <definedName name="kk">#REF!</definedName>
    <definedName name="largura">#REF!</definedName>
    <definedName name="LAZER">#REF!</definedName>
    <definedName name="Light">#REF!</definedName>
    <definedName name="Linha_de_Título">ROW(#REF!)</definedName>
    <definedName name="LinhaMC">#REF!</definedName>
    <definedName name="LINHAORCAM">#REF!</definedName>
    <definedName name="Lona">#REF!</definedName>
    <definedName name="Macro1">#REF!</definedName>
    <definedName name="Madren">#REF!</definedName>
    <definedName name="mAGNO">#REF!</definedName>
    <definedName name="mai">#REF!</definedName>
    <definedName name="MAIO">#REF!</definedName>
    <definedName name="maio2009">#REF!</definedName>
    <definedName name="MARCAESPECIAL">#REF!</definedName>
    <definedName name="MARCO">#REF!</definedName>
    <definedName name="MARÇO">#REF!</definedName>
    <definedName name="market" hidden="1">{#N/A,"70% Success",FALSE,"Sales Forecast";#N/A,#N/A,FALSE,"Sheet2"}</definedName>
    <definedName name="Matriz_Serv">#REF!</definedName>
    <definedName name="MC_COMISSÃO">#REF!</definedName>
    <definedName name="MC_Desconto">#REF!</definedName>
    <definedName name="MC_Desconto_META">#REF!</definedName>
    <definedName name="MC_FatorFrete">#REF!</definedName>
    <definedName name="MC_FatorImpostos">#REF!</definedName>
    <definedName name="MC_GPeças">#REF!</definedName>
    <definedName name="MC_IPI">#REF!</definedName>
    <definedName name="MC_PesoUnitarioFinal">#REF!</definedName>
    <definedName name="MC_PorcentCustoFinanceiro">#REF!</definedName>
    <definedName name="MC_Preço_META">#REF!</definedName>
    <definedName name="MC_PRU">#REF!</definedName>
    <definedName name="MC_RBC_META">#REF!</definedName>
    <definedName name="MC_TipoPeçaFrete">#REF!</definedName>
    <definedName name="MC_VNDcDesconto">#REF!</definedName>
    <definedName name="MC_VNDCheio">#REF!</definedName>
    <definedName name="medida">#REF!</definedName>
    <definedName name="meiofio">#REF!</definedName>
    <definedName name="meiofio1">#REF!</definedName>
    <definedName name="MEM.">#REF!</definedName>
    <definedName name="MEM_1">#REF!</definedName>
    <definedName name="MEMO_526">#REF!</definedName>
    <definedName name="MENOS">#REF!</definedName>
    <definedName name="MENSAGEM">#REF!</definedName>
    <definedName name="MERDA">#REF!</definedName>
    <definedName name="Metragem">#REF!</definedName>
    <definedName name="MetragemTFL">#REF!</definedName>
    <definedName name="MetragemTFLarred">#REF!</definedName>
    <definedName name="MetragemTFLarredprel">#REF!</definedName>
    <definedName name="Midren">#REF!</definedName>
    <definedName name="mktvalv">#REF!</definedName>
    <definedName name="MMDren">#REF!</definedName>
    <definedName name="MO">#REF!</definedName>
    <definedName name="Mob">#REF!</definedName>
    <definedName name="MOIS">#REF!</definedName>
    <definedName name="monthNames">{"Jan","Feb","Mar","Apr","May","Jun","Jul","Aug","Sep","Oct","Nov","Dec";"January","February","March","April","May","June","July","August","September","October","November","December"}</definedName>
    <definedName name="MOV.000.C.0.00.0000.00.00.0.DDREAL30">0</definedName>
    <definedName name="MOV.000.C.0.00.0000.00.00.0.DREAL11">0</definedName>
    <definedName name="MOV.000.C.0.00.0000.00.00.0.DREAL24">0</definedName>
    <definedName name="MOV.000.C.0.00.0000.00.00.0.DREAL27">-36662.34</definedName>
    <definedName name="MOV.000.C.0.00.0000.00.00.0.DREAL31">-1153852.52</definedName>
    <definedName name="MOV.000.C.0.00.0000.00.00.0.DREAL36">31155961.38</definedName>
    <definedName name="MOV.000.C.0.00.0000.00.00.0.DREAL39">0</definedName>
    <definedName name="MOV.000.C.0.00.0000.00.00.0.DREAL46">-20471120.34</definedName>
    <definedName name="MOV.000.C.0.00.0000.00.00.0.DREAL50">-723076.7</definedName>
    <definedName name="MOV.000.C.0.00.0000.00.00.0.DREAL52">-1930882.14</definedName>
    <definedName name="MOV.000.C.0.00.0000.00.00.0.DREAL53">0</definedName>
    <definedName name="MOV.000.C.0.00.0000.00.01.0.DDERE30">-1417</definedName>
    <definedName name="MOV.000.C.0.00.0000.00.01.0.DERE30">0</definedName>
    <definedName name="MOV.000.C.0.00.0000.00.01.0.DREAL12">510</definedName>
    <definedName name="MOV.000.C.0.00.0000.00.01.0.DREAL14">-1417</definedName>
    <definedName name="MOV.000.C.0.00.0000.00.01.0.DREAL15">-1154</definedName>
    <definedName name="MOV.000.C.0.00.0000.00.01.0.DREAL19">-363</definedName>
    <definedName name="MOV.000.C.0.00.0000.00.01.0.DREAL20">-713</definedName>
    <definedName name="MOV.000.C.0.00.0000.00.01.0.DREAL21">-252</definedName>
    <definedName name="MOV.000.C.0.00.0000.00.01.0.DREAL22">-441</definedName>
    <definedName name="MOV.000.C.0.00.0000.00.01.0.DREAL23">-5810</definedName>
    <definedName name="MOV.000.C.0.00.0000.00.01.0.DREAL25">-1366</definedName>
    <definedName name="MOV.000.C.0.00.0000.00.01.0.DREAL26">-533</definedName>
    <definedName name="MOV.000.C.0.00.0000.00.01.0.DREAL29">0</definedName>
    <definedName name="MOV.000.C.0.00.0000.00.01.0.DREAL30">-41541</definedName>
    <definedName name="MOV.000.C.0.00.0000.00.01.0.DREAL35">-7124</definedName>
    <definedName name="MOV.000.C.0.00.0000.00.01.0.DREAL36">31156</definedName>
    <definedName name="MOV.000.C.0.00.0000.00.01.0.DREAL38">-1185</definedName>
    <definedName name="MOV.000.C.0.00.0000.00.01.0.DREAL40">0</definedName>
    <definedName name="MOV.000.C.0.00.0000.00.01.0.DREAL42">-3617</definedName>
    <definedName name="MOV.000.C.0.00.0000.00.01.0.DREAL43">-2187</definedName>
    <definedName name="MOV.000.C.0.00.0000.00.01.0.DREAL44">62773</definedName>
    <definedName name="MOV.000.C.0.00.0000.00.01.0.DREAL45">-5169</definedName>
    <definedName name="MOV.000.C.0.00.0000.00.01.0.DREAL47">20</definedName>
    <definedName name="MOV.000.C.0.00.0000.00.01.0.DREAL49">-2686</definedName>
    <definedName name="MOV.000.C.0.00.0000.00.01.0.DREAL51">-7458</definedName>
    <definedName name="MOV.000.C.0.00.0000.08.00.0.DREAL52">0</definedName>
    <definedName name="MOV.000.C.0.02.0000.00.00.0.DREAL24">0</definedName>
    <definedName name="MOV.000.C.0.02.0000.00.00.0.DREAL27">-339791.31</definedName>
    <definedName name="MOV.000.C.0.02.0000.00.00.0.DREAL31">-1051876.98</definedName>
    <definedName name="MOV.000.C.0.02.0000.00.00.0.DREAL36">-10385320.36</definedName>
    <definedName name="MOV.000.C.0.02.0000.00.00.0.DREAL39">0</definedName>
    <definedName name="MOV.000.C.0.02.0000.00.00.0.DREAL46">0</definedName>
    <definedName name="MOV.000.C.0.02.0000.00.00.0.DREAL50">385242.75</definedName>
    <definedName name="MOV.000.C.0.02.0000.00.00.0.DREAL52">1041097.54</definedName>
    <definedName name="MOV.000.C.0.02.0000.00.00.0.DREAL53">0</definedName>
    <definedName name="MOV.000.C.0.02.0000.00.01.0.DDERE24">24181</definedName>
    <definedName name="MOV.000.C.0.02.0000.00.01.0.DDERE25">10337</definedName>
    <definedName name="MOV.000.C.0.02.0000.00.01.0.DDERE26">545</definedName>
    <definedName name="MOV.000.C.0.02.0000.00.01.0.DDERE30">-314</definedName>
    <definedName name="MOV.000.C.0.02.0000.00.01.0.DDERE31">-1052</definedName>
    <definedName name="MOV.000.C.0.02.0000.00.01.0.DDERE36">-751</definedName>
    <definedName name="MOV.000.C.0.02.0000.00.01.0.DDERE37">-965</definedName>
    <definedName name="MOV.000.C.0.02.0000.00.01.0.DDERE38">-680</definedName>
    <definedName name="MOV.000.C.0.02.0000.00.01.0.DDERE39">-349</definedName>
    <definedName name="MOV.000.C.0.02.0000.00.01.0.DDERE40">-3420</definedName>
    <definedName name="MOV.000.C.0.02.0000.00.01.0.DDERE41">-1439</definedName>
    <definedName name="MOV.000.C.0.02.0000.00.01.0.DDERE43">-557</definedName>
    <definedName name="MOV.000.C.0.02.0000.00.01.0.DDERE44">-1052</definedName>
    <definedName name="MOV.000.C.0.02.0000.00.01.0.DDERE48">-7443</definedName>
    <definedName name="MOV.000.C.0.02.0000.00.01.0.DDERE53">-10385</definedName>
    <definedName name="MOV.000.C.0.02.0000.00.01.0.DDERE60">677</definedName>
    <definedName name="MOV.000.C.0.02.0000.00.01.0.DDERE61">1570</definedName>
    <definedName name="MOV.000.C.0.02.0000.00.01.0.DDERE64">-4970</definedName>
    <definedName name="MOV.000.C.0.02.0000.00.01.0.DDERE65">-3547</definedName>
    <definedName name="MOV.000.C.0.02.0000.00.01.0.DDERE66">-1124</definedName>
    <definedName name="MOV.000.C.0.02.0000.00.01.0.DDERE67">-5067</definedName>
    <definedName name="MOV.000.C.0.02.0000.00.01.0.DDERE73">62</definedName>
    <definedName name="MOV.000.C.0.02.0000.00.01.0.DDERE76">697</definedName>
    <definedName name="MOV.000.C.0.02.0000.00.01.0.DDERE77">1913</definedName>
    <definedName name="MOV.000.C.0.02.0000.00.01.0.DREAL12">545</definedName>
    <definedName name="MOV.000.C.0.02.0000.00.01.0.DREAL14">-314</definedName>
    <definedName name="MOV.000.C.0.02.0000.00.01.0.DREAL15">-1052</definedName>
    <definedName name="MOV.000.C.0.02.0000.00.01.0.DREAL19">-411</definedName>
    <definedName name="MOV.000.C.0.02.0000.00.01.0.DREAL20">-285</definedName>
    <definedName name="MOV.000.C.0.02.0000.00.01.0.DREAL21">-680</definedName>
    <definedName name="MOV.000.C.0.02.0000.00.01.0.DREAL22">-349</definedName>
    <definedName name="MOV.000.C.0.02.0000.00.01.0.DREAL23">-3420</definedName>
    <definedName name="MOV.000.C.0.02.0000.00.01.0.DREAL25">-1439</definedName>
    <definedName name="MOV.000.C.0.02.0000.00.01.0.DREAL26">-557</definedName>
    <definedName name="MOV.000.C.0.02.0000.00.01.0.DREAL29">0</definedName>
    <definedName name="MOV.000.C.0.02.0000.00.01.0.DREAL30">0</definedName>
    <definedName name="MOV.000.C.0.02.0000.00.01.0.DREAL31">-1052</definedName>
    <definedName name="MOV.000.C.0.02.0000.00.01.0.DREAL35">-7443</definedName>
    <definedName name="MOV.000.C.0.02.0000.00.01.0.DREAL36">-10385</definedName>
    <definedName name="MOV.000.C.0.02.0000.00.01.0.DREAL38">893</definedName>
    <definedName name="MOV.000.C.0.02.0000.00.01.0.DREAL40">677</definedName>
    <definedName name="MOV.000.C.0.02.0000.00.01.0.DREAL42">-4970</definedName>
    <definedName name="MOV.000.C.0.02.0000.00.01.0.DREAL43">-3547</definedName>
    <definedName name="MOV.000.C.0.02.0000.00.01.0.DREAL44">-5067</definedName>
    <definedName name="MOV.000.C.0.02.0000.00.01.0.DREAL45">-1123</definedName>
    <definedName name="MOV.000.C.0.02.0000.00.01.0.DREAL47">62</definedName>
    <definedName name="MOV.000.C.0.02.0000.00.01.0.DREAL49">312</definedName>
    <definedName name="MOV.000.C.0.02.0000.00.01.0.DREAL50">385</definedName>
    <definedName name="MOV.000.C.0.02.0000.00.01.0.DREAL51">872</definedName>
    <definedName name="MOV.000.C.0.02.0000.00.01.0.DREAL52">1041</definedName>
    <definedName name="MOV.000.C.0.02.0000.00.01.0.DREAL9">24181</definedName>
    <definedName name="MOV.000.C.0.02.0000.08.00.0.DREAL52">0</definedName>
    <definedName name="MOV.001.C.0.00.0000.00.00.0.DREAL11">0</definedName>
    <definedName name="MOV.001.C.0.00.0000.00.00.0.DREAL27">-36662.34</definedName>
    <definedName name="MOV.001.C.0.00.0000.00.01.0.DREAL27">-37</definedName>
    <definedName name="MOV.001.C.0.00.2003.00.01.0.DREAL27">-37</definedName>
    <definedName name="MOV.001.C.0.01.2003.00.00.0.DREAL11">0</definedName>
    <definedName name="MOV.001.C.0.01.2003.00.00.0.DREAL24">0</definedName>
    <definedName name="MOV.001.C.0.01.2003.00.00.0.DREAL39">0</definedName>
    <definedName name="MOV.001.C.0.01.2003.00.00.0.DREAL46">0</definedName>
    <definedName name="MOV.001.C.0.01.2003.00.01.0.DREAL10">10685</definedName>
    <definedName name="MOV.001.C.0.01.2003.00.01.0.DREAL12">602</definedName>
    <definedName name="MOV.001.C.0.01.2003.00.01.0.DREAL14">-202</definedName>
    <definedName name="MOV.001.C.0.01.2003.00.01.0.DREAL15">-1127</definedName>
    <definedName name="MOV.001.C.0.01.2003.00.01.0.DREAL19">-1571</definedName>
    <definedName name="MOV.001.C.0.01.2003.00.01.0.DREAL20">-285</definedName>
    <definedName name="MOV.001.C.0.01.2003.00.01.0.DREAL21">-680</definedName>
    <definedName name="MOV.001.C.0.01.2003.00.01.0.DREAL22">-371</definedName>
    <definedName name="MOV.001.C.0.01.2003.00.01.0.DREAL23">-3221</definedName>
    <definedName name="MOV.001.C.0.01.2003.00.01.0.DREAL25">-1271</definedName>
    <definedName name="MOV.001.C.0.01.2003.00.01.0.DREAL26">-528</definedName>
    <definedName name="MOV.001.C.0.01.2003.00.01.0.DREAL27">0</definedName>
    <definedName name="MOV.001.C.0.01.2003.00.01.0.DREAL29">0</definedName>
    <definedName name="MOV.001.C.0.01.2003.00.01.0.DREAL30">0</definedName>
    <definedName name="MOV.001.C.0.01.2003.00.01.0.DREAL31">-1127</definedName>
    <definedName name="MOV.001.C.0.01.2003.00.01.0.DREAL35">-6148</definedName>
    <definedName name="MOV.001.C.0.01.2003.00.01.0.DREAL36">-10385</definedName>
    <definedName name="MOV.001.C.0.01.2003.00.01.0.DREAL38">958</definedName>
    <definedName name="MOV.001.C.0.01.2003.00.01.0.DREAL40">1669</definedName>
    <definedName name="MOV.001.C.0.01.2003.00.01.0.DREAL42">-5395</definedName>
    <definedName name="MOV.001.C.0.01.2003.00.01.0.DREAL43">-3607</definedName>
    <definedName name="MOV.001.C.0.01.2003.00.01.0.DREAL44">1016</definedName>
    <definedName name="MOV.001.C.0.01.2003.00.01.0.DREAL45">-881</definedName>
    <definedName name="MOV.001.C.0.01.2003.00.01.0.DREAL47">1</definedName>
    <definedName name="MOV.001.C.0.01.2003.00.01.0.DREAL49">-399</definedName>
    <definedName name="MOV.001.C.0.01.2003.00.01.0.DREAL50">-175</definedName>
    <definedName name="MOV.001.C.0.01.2003.00.01.0.DREAL51">-1110</definedName>
    <definedName name="MOV.001.C.0.01.2003.00.01.0.DREAL52">-500</definedName>
    <definedName name="MOV.001.C.0.01.2003.00.01.0.DREAL9">26267</definedName>
    <definedName name="MOV.001.C.0.02.0000.00.00.0.DREAL24">0</definedName>
    <definedName name="MOV.001.C.0.02.0000.00.00.0.DREAL39">0</definedName>
    <definedName name="MOV.001.C.0.02.0000.00.00.0.DREAL46">0</definedName>
    <definedName name="MOV.001.C.0.02.0000.00.01.0.DREAL12">545</definedName>
    <definedName name="MOV.001.C.0.02.0000.00.01.0.DREAL14">-314</definedName>
    <definedName name="MOV.001.C.0.02.0000.00.01.0.DREAL15">-1052</definedName>
    <definedName name="MOV.001.C.0.02.0000.00.01.0.DREAL19">-411</definedName>
    <definedName name="MOV.001.C.0.02.0000.00.01.0.DREAL20">-285</definedName>
    <definedName name="MOV.001.C.0.02.0000.00.01.0.DREAL21">-680</definedName>
    <definedName name="MOV.001.C.0.02.0000.00.01.0.DREAL22">-349</definedName>
    <definedName name="MOV.001.C.0.02.0000.00.01.0.DREAL23">-3420</definedName>
    <definedName name="MOV.001.C.0.02.0000.00.01.0.DREAL25">-1439</definedName>
    <definedName name="MOV.001.C.0.02.0000.00.01.0.DREAL26">-557</definedName>
    <definedName name="MOV.001.C.0.02.0000.00.01.0.DREAL29">0</definedName>
    <definedName name="MOV.001.C.0.02.0000.00.01.0.DREAL30">0</definedName>
    <definedName name="MOV.001.C.0.02.0000.00.01.0.DREAL31">-1052</definedName>
    <definedName name="MOV.001.C.0.02.0000.00.01.0.DREAL35">-7443</definedName>
    <definedName name="MOV.001.C.0.02.0000.00.01.0.DREAL36">-10385</definedName>
    <definedName name="MOV.001.C.0.02.0000.00.01.0.DREAL38">893</definedName>
    <definedName name="MOV.001.C.0.02.0000.00.01.0.DREAL40">677</definedName>
    <definedName name="MOV.001.C.0.02.0000.00.01.0.DREAL42">-4970</definedName>
    <definedName name="MOV.001.C.0.02.0000.00.01.0.DREAL43">-3547</definedName>
    <definedName name="MOV.001.C.0.02.0000.00.01.0.DREAL44">-5067</definedName>
    <definedName name="MOV.001.C.0.02.0000.00.01.0.DREAL45">-1123</definedName>
    <definedName name="MOV.001.C.0.02.0000.00.01.0.DREAL47">62</definedName>
    <definedName name="MOV.001.C.0.02.0000.00.01.0.DREAL49">312</definedName>
    <definedName name="MOV.001.C.0.02.0000.00.01.0.DREAL50">385</definedName>
    <definedName name="MOV.001.C.0.02.0000.00.01.0.DREAL51">872</definedName>
    <definedName name="MOV.001.C.0.02.0000.00.01.0.DREAL52">1041</definedName>
    <definedName name="MOV.001.C.0.02.0000.00.01.0.DREAL9">24181</definedName>
    <definedName name="MOV.001.C.0.02.2003.00.00.0.DREAL11">0</definedName>
    <definedName name="MOV.001.C.0.02.2003.00.00.0.DREAL24">0</definedName>
    <definedName name="MOV.001.C.0.02.2003.00.00.0.DREAL39">0</definedName>
    <definedName name="MOV.001.C.0.02.2003.00.00.0.DREAL46">0</definedName>
    <definedName name="MOV.001.C.0.02.2003.00.01.0.DREAL10">10337</definedName>
    <definedName name="MOV.001.C.0.02.2003.00.01.0.DREAL12">545</definedName>
    <definedName name="MOV.001.C.0.02.2003.00.01.0.DREAL14">-314</definedName>
    <definedName name="MOV.001.C.0.02.2003.00.01.0.DREAL15">-1052</definedName>
    <definedName name="MOV.001.C.0.02.2003.00.01.0.DREAL19">-751</definedName>
    <definedName name="MOV.001.C.0.02.2003.00.01.0.DREAL20">-285</definedName>
    <definedName name="MOV.001.C.0.02.2003.00.01.0.DREAL21">-680</definedName>
    <definedName name="MOV.001.C.0.02.2003.00.01.0.DREAL22">-349</definedName>
    <definedName name="MOV.001.C.0.02.2003.00.01.0.DREAL23">-3420</definedName>
    <definedName name="MOV.001.C.0.02.2003.00.01.0.DREAL25">-1439</definedName>
    <definedName name="MOV.001.C.0.02.2003.00.01.0.DREAL26">-557</definedName>
    <definedName name="MOV.001.C.0.02.2003.00.01.0.DREAL27">0</definedName>
    <definedName name="MOV.001.C.0.02.2003.00.01.0.DREAL29">0</definedName>
    <definedName name="MOV.001.C.0.02.2003.00.01.0.DREAL30">0</definedName>
    <definedName name="MOV.001.C.0.02.2003.00.01.0.DREAL31">-1052</definedName>
    <definedName name="MOV.001.C.0.02.2003.00.01.0.DREAL35">-7443</definedName>
    <definedName name="MOV.001.C.0.02.2003.00.01.0.DREAL36">-10385</definedName>
    <definedName name="MOV.001.C.0.02.2003.00.01.0.DREAL38">893</definedName>
    <definedName name="MOV.001.C.0.02.2003.00.01.0.DREAL40">677</definedName>
    <definedName name="MOV.001.C.0.02.2003.00.01.0.DREAL42">-4970</definedName>
    <definedName name="MOV.001.C.0.02.2003.00.01.0.DREAL43">-3547</definedName>
    <definedName name="MOV.001.C.0.02.2003.00.01.0.DREAL44">-5067</definedName>
    <definedName name="MOV.001.C.0.02.2003.00.01.0.DREAL45">-1123</definedName>
    <definedName name="MOV.001.C.0.02.2003.00.01.0.DREAL47">62</definedName>
    <definedName name="MOV.001.C.0.02.2003.00.01.0.DREAL49">312</definedName>
    <definedName name="MOV.001.C.0.02.2003.00.01.0.DREAL50">385</definedName>
    <definedName name="MOV.001.C.0.02.2003.00.01.0.DREAL51">872</definedName>
    <definedName name="MOV.001.C.0.02.2003.00.01.0.DREAL52">1041</definedName>
    <definedName name="MOV.001.C.0.02.2003.00.01.0.DREAL9">24181</definedName>
    <definedName name="MOV.001.C.0.03.2003.00.00.0.DREAL11">0</definedName>
    <definedName name="MOV.001.C.0.03.2003.00.00.0.DREAL24">0</definedName>
    <definedName name="MOV.001.C.0.03.2003.00.00.0.DREAL39">0</definedName>
    <definedName name="MOV.001.C.0.03.2003.00.00.0.DREAL46">-6589645.43</definedName>
    <definedName name="MOV.001.C.0.03.2003.00.01.0.DREAL10">11226</definedName>
    <definedName name="MOV.001.C.0.03.2003.00.01.0.DREAL12">628</definedName>
    <definedName name="MOV.001.C.0.03.2003.00.01.0.DREAL14">-769</definedName>
    <definedName name="MOV.001.C.0.03.2003.00.01.0.DREAL15">-1140</definedName>
    <definedName name="MOV.001.C.0.03.2003.00.01.0.DREAL19">859</definedName>
    <definedName name="MOV.001.C.0.03.2003.00.01.0.DREAL20">-285</definedName>
    <definedName name="MOV.001.C.0.03.2003.00.01.0.DREAL21">-680</definedName>
    <definedName name="MOV.001.C.0.03.2003.00.01.0.DREAL22">-451</definedName>
    <definedName name="MOV.001.C.0.03.2003.00.01.0.DREAL23">-3842</definedName>
    <definedName name="MOV.001.C.0.03.2003.00.01.0.DREAL25">-1299</definedName>
    <definedName name="MOV.001.C.0.03.2003.00.01.0.DREAL26">-540</definedName>
    <definedName name="MOV.001.C.0.03.2003.00.01.0.DREAL27">0</definedName>
    <definedName name="MOV.001.C.0.03.2003.00.01.0.DREAL29">0</definedName>
    <definedName name="MOV.001.C.0.03.2003.00.01.0.DREAL30">0</definedName>
    <definedName name="MOV.001.C.0.03.2003.00.01.0.DREAL31">-1140</definedName>
    <definedName name="MOV.001.C.0.03.2003.00.01.0.DREAL35">-7105</definedName>
    <definedName name="MOV.001.C.0.03.2003.00.01.0.DREAL36">-10385</definedName>
    <definedName name="MOV.001.C.0.03.2003.00.01.0.DREAL38">-147</definedName>
    <definedName name="MOV.001.C.0.03.2003.00.01.0.DREAL40">-2346</definedName>
    <definedName name="MOV.001.C.0.03.2003.00.01.0.DREAL42">-4834</definedName>
    <definedName name="MOV.001.C.0.03.2003.00.01.0.DREAL43">-2884</definedName>
    <definedName name="MOV.001.C.0.03.2003.00.01.0.DREAL44">28467</definedName>
    <definedName name="MOV.001.C.0.03.2003.00.01.0.DREAL45">-2829</definedName>
    <definedName name="MOV.001.C.0.03.2003.00.01.0.DREAL46">-6590</definedName>
    <definedName name="MOV.001.C.0.03.2003.00.01.0.DREAL47">0</definedName>
    <definedName name="MOV.001.C.0.03.2003.00.01.0.DREAL49">-1299</definedName>
    <definedName name="MOV.001.C.0.03.2003.00.01.0.DREAL50">-506</definedName>
    <definedName name="MOV.001.C.0.03.2003.00.01.0.DREAL51">-3607</definedName>
    <definedName name="MOV.001.C.0.03.2003.00.01.0.DREAL52">-1407</definedName>
    <definedName name="MOV.001.C.0.03.2003.00.01.0.DREAL9">26149</definedName>
    <definedName name="MOV.001.C.0.04.0000.00.00.0.DREAL11">0</definedName>
    <definedName name="MOV.001.C.0.04.0000.00.00.0.DREAL24">0</definedName>
    <definedName name="MOV.001.C.0.04.0000.00.00.0.DREAL39">0</definedName>
    <definedName name="MOV.001.C.0.04.0000.00.00.0.DREAL46">-20471120.34</definedName>
    <definedName name="MOV.001.C.0.04.0000.00.01.0.DREAL12">510</definedName>
    <definedName name="MOV.001.C.0.04.0000.00.01.0.DREAL14">-1417</definedName>
    <definedName name="MOV.001.C.0.04.0000.00.01.0.DREAL15">-1154</definedName>
    <definedName name="MOV.001.C.0.04.0000.00.01.0.DREAL19">-363</definedName>
    <definedName name="MOV.001.C.0.04.0000.00.01.0.DREAL20">-713</definedName>
    <definedName name="MOV.001.C.0.04.0000.00.01.0.DREAL21">-252</definedName>
    <definedName name="MOV.001.C.0.04.0000.00.01.0.DREAL22">-441</definedName>
    <definedName name="MOV.001.C.0.04.0000.00.01.0.DREAL23">-5810</definedName>
    <definedName name="MOV.001.C.0.04.0000.00.01.0.DREAL25">-1366</definedName>
    <definedName name="MOV.001.C.0.04.0000.00.01.0.DREAL26">-533</definedName>
    <definedName name="MOV.001.C.0.04.0000.00.01.0.DREAL29">0</definedName>
    <definedName name="MOV.001.C.0.04.0000.00.01.0.DREAL30">-41541</definedName>
    <definedName name="MOV.001.C.0.04.0000.00.01.0.DREAL31">-1154</definedName>
    <definedName name="MOV.001.C.0.04.0000.00.01.0.DREAL35">-7124</definedName>
    <definedName name="MOV.001.C.0.04.0000.00.01.0.DREAL36">31156</definedName>
    <definedName name="MOV.001.C.0.04.0000.00.01.0.DREAL38">-1185</definedName>
    <definedName name="MOV.001.C.0.04.0000.00.01.0.DREAL40">0</definedName>
    <definedName name="MOV.001.C.0.04.0000.00.01.0.DREAL42">-3617</definedName>
    <definedName name="MOV.001.C.0.04.0000.00.01.0.DREAL43">-2187</definedName>
    <definedName name="MOV.001.C.0.04.0000.00.01.0.DREAL44">62773</definedName>
    <definedName name="MOV.001.C.0.04.0000.00.01.0.DREAL45">-5169</definedName>
    <definedName name="MOV.001.C.0.04.0000.00.01.0.DREAL47">20</definedName>
    <definedName name="MOV.001.C.0.04.0000.00.01.0.DREAL49">-2686</definedName>
    <definedName name="MOV.001.C.0.04.0000.00.01.0.DREAL50">-723</definedName>
    <definedName name="MOV.001.C.0.04.0000.00.01.0.DREAL51">-7458</definedName>
    <definedName name="MOV.001.C.0.04.0000.00.01.0.DREAL52">-1931</definedName>
    <definedName name="MOV.001.C.0.04.0000.00.01.0.DREAL9">26298</definedName>
    <definedName name="MOV.001.C.0.04.2003.00.00.0.DREAL11">0</definedName>
    <definedName name="MOV.001.C.0.04.2003.00.00.0.DREAL24">0</definedName>
    <definedName name="MOV.001.C.0.04.2003.00.00.0.DREAL39">0</definedName>
    <definedName name="MOV.001.C.0.04.2003.00.00.0.DREAL46">-20471120.34</definedName>
    <definedName name="MOV.001.C.0.04.2003.00.01.0.DREAL10">11654</definedName>
    <definedName name="MOV.001.C.0.04.2003.00.01.0.DREAL12">510</definedName>
    <definedName name="MOV.001.C.0.04.2003.00.01.0.DREAL14">-1417</definedName>
    <definedName name="MOV.001.C.0.04.2003.00.01.0.DREAL15">-1154</definedName>
    <definedName name="MOV.001.C.0.04.2003.00.01.0.DREAL19">-400</definedName>
    <definedName name="MOV.001.C.0.04.2003.00.01.0.DREAL20">-285</definedName>
    <definedName name="MOV.001.C.0.04.2003.00.01.0.DREAL21">-680</definedName>
    <definedName name="MOV.001.C.0.04.2003.00.01.0.DREAL22">-441</definedName>
    <definedName name="MOV.001.C.0.04.2003.00.01.0.DREAL23">-5810</definedName>
    <definedName name="MOV.001.C.0.04.2003.00.01.0.DREAL25">-1366</definedName>
    <definedName name="MOV.001.C.0.04.2003.00.01.0.DREAL26">-533</definedName>
    <definedName name="MOV.001.C.0.04.2003.00.01.0.DREAL27">0</definedName>
    <definedName name="MOV.001.C.0.04.2003.00.01.0.DREAL29">0</definedName>
    <definedName name="MOV.001.C.0.04.2003.00.01.0.DREAL30">-41541</definedName>
    <definedName name="MOV.001.C.0.04.2003.00.01.0.DREAL31">-1154</definedName>
    <definedName name="MOV.001.C.0.04.2003.00.01.0.DREAL35">-7124</definedName>
    <definedName name="MOV.001.C.0.04.2003.00.01.0.DREAL36">31156</definedName>
    <definedName name="MOV.001.C.0.04.2003.00.01.0.DREAL38">-1185</definedName>
    <definedName name="MOV.001.C.0.04.2003.00.01.0.DREAL40">0</definedName>
    <definedName name="MOV.001.C.0.04.2003.00.01.0.DREAL42">-3617</definedName>
    <definedName name="MOV.001.C.0.04.2003.00.01.0.DREAL43">-2187</definedName>
    <definedName name="MOV.001.C.0.04.2003.00.01.0.DREAL44">62773</definedName>
    <definedName name="MOV.001.C.0.04.2003.00.01.0.DREAL45">-5169</definedName>
    <definedName name="MOV.001.C.0.04.2003.00.01.0.DREAL46">-20471</definedName>
    <definedName name="MOV.001.C.0.04.2003.00.01.0.DREAL47">20</definedName>
    <definedName name="MOV.001.C.0.04.2003.00.01.0.DREAL49">-2686</definedName>
    <definedName name="MOV.001.C.0.04.2003.00.01.0.DREAL50">-723</definedName>
    <definedName name="MOV.001.C.0.04.2003.00.01.0.DREAL51">-7458</definedName>
    <definedName name="MOV.001.C.0.04.2003.00.01.0.DREAL52">-1931</definedName>
    <definedName name="MOV.001.C.0.04.2003.00.01.0.DREAL9">26298</definedName>
    <definedName name="MOV.001.C.0.05.0000.00.00.0.DREAL11">0</definedName>
    <definedName name="MOV.001.C.0.05.0000.00.00.0.DREAL24">0</definedName>
    <definedName name="MOV.001.C.0.05.0000.00.00.0.DREAL39">0</definedName>
    <definedName name="MOV.001.C.0.05.0000.00.00.0.DREAL46">0</definedName>
    <definedName name="MOV.001.C.0.05.0000.00.01.0.DREAL12">0</definedName>
    <definedName name="MOV.001.C.0.05.0000.00.01.0.DREAL14">0</definedName>
    <definedName name="MOV.001.C.0.05.0000.00.01.0.DREAL15">0</definedName>
    <definedName name="MOV.001.C.0.05.0000.00.01.0.DREAL19">0</definedName>
    <definedName name="MOV.001.C.0.05.0000.00.01.0.DREAL20">0</definedName>
    <definedName name="MOV.001.C.0.05.0000.00.01.0.DREAL21">0</definedName>
    <definedName name="MOV.001.C.0.05.0000.00.01.0.DREAL22">0</definedName>
    <definedName name="MOV.001.C.0.05.0000.00.01.0.DREAL23">0</definedName>
    <definedName name="MOV.001.C.0.05.0000.00.01.0.DREAL25">0</definedName>
    <definedName name="MOV.001.C.0.05.0000.00.01.0.DREAL26">0</definedName>
    <definedName name="MOV.001.C.0.05.0000.00.01.0.DREAL29">0</definedName>
    <definedName name="MOV.001.C.0.05.0000.00.01.0.DREAL30">0</definedName>
    <definedName name="MOV.001.C.0.05.0000.00.01.0.DREAL31">0</definedName>
    <definedName name="MOV.001.C.0.05.0000.00.01.0.DREAL35">0</definedName>
    <definedName name="MOV.001.C.0.05.0000.00.01.0.DREAL36">0</definedName>
    <definedName name="MOV.001.C.0.05.0000.00.01.0.DREAL38">0</definedName>
    <definedName name="MOV.001.C.0.05.0000.00.01.0.DREAL40">0</definedName>
    <definedName name="MOV.001.C.0.05.0000.00.01.0.DREAL42">0</definedName>
    <definedName name="MOV.001.C.0.05.0000.00.01.0.DREAL43">0</definedName>
    <definedName name="MOV.001.C.0.05.0000.00.01.0.DREAL44">0</definedName>
    <definedName name="MOV.001.C.0.05.0000.00.01.0.DREAL45">0</definedName>
    <definedName name="MOV.001.C.0.05.0000.00.01.0.DREAL47">0</definedName>
    <definedName name="MOV.001.C.0.05.0000.00.01.0.DREAL49">0</definedName>
    <definedName name="MOV.001.C.0.05.0000.00.01.0.DREAL50">0</definedName>
    <definedName name="MOV.001.C.0.05.0000.00.01.0.DREAL51">0</definedName>
    <definedName name="MOV.001.C.0.05.0000.00.01.0.DREAL52">0</definedName>
    <definedName name="MOV.001.C.0.05.0000.00.01.0.DREAL9">0</definedName>
    <definedName name="MOV.001.C.0.05.2003.00.00.0.DREAL11">0</definedName>
    <definedName name="MOV.001.C.0.05.2003.00.00.0.DREAL24">0</definedName>
    <definedName name="MOV.001.C.0.05.2003.00.00.0.DREAL39">0</definedName>
    <definedName name="MOV.001.C.0.05.2003.00.00.0.DREAL46">0</definedName>
    <definedName name="MOV.001.C.0.05.2003.00.01.0.DREAL10">12835</definedName>
    <definedName name="MOV.001.C.0.05.2003.00.01.0.DREAL12">554</definedName>
    <definedName name="MOV.001.C.0.05.2003.00.01.0.DREAL14">-460</definedName>
    <definedName name="MOV.001.C.0.05.2003.00.01.0.DREAL15">-1217</definedName>
    <definedName name="MOV.001.C.0.05.2003.00.01.0.DREAL19">-540</definedName>
    <definedName name="MOV.001.C.0.05.2003.00.01.0.DREAL20">-285</definedName>
    <definedName name="MOV.001.C.0.05.2003.00.01.0.DREAL21">-680</definedName>
    <definedName name="MOV.001.C.0.05.2003.00.01.0.DREAL22">-461</definedName>
    <definedName name="MOV.001.C.0.05.2003.00.01.0.DREAL23">-5826</definedName>
    <definedName name="MOV.001.C.0.05.2003.00.01.0.DREAL25">-1445</definedName>
    <definedName name="MOV.001.C.0.05.2003.00.01.0.DREAL26">-651</definedName>
    <definedName name="MOV.001.C.0.05.2003.00.01.0.DREAL27">0</definedName>
    <definedName name="MOV.001.C.0.05.2003.00.01.0.DREAL29">0</definedName>
    <definedName name="MOV.001.C.0.05.2003.00.01.0.DREAL30">-6909</definedName>
    <definedName name="MOV.001.C.0.05.2003.00.01.0.DREAL31">-1217</definedName>
    <definedName name="MOV.001.C.0.05.2003.00.01.0.DREAL33">-3476</definedName>
    <definedName name="MOV.001.C.0.05.2003.00.01.0.DREAL35">-7136</definedName>
    <definedName name="MOV.001.C.0.05.2003.00.01.0.DREAL36">0</definedName>
    <definedName name="MOV.001.C.0.05.2003.00.01.0.DREAL38">1245</definedName>
    <definedName name="MOV.001.C.0.05.2003.00.01.0.DREAL40">0</definedName>
    <definedName name="MOV.001.C.0.05.2003.00.01.0.DREAL42">-4972</definedName>
    <definedName name="MOV.001.C.0.05.2003.00.01.0.DREAL43">-844</definedName>
    <definedName name="MOV.001.C.0.05.2003.00.01.0.DREAL44">-9256</definedName>
    <definedName name="MOV.001.C.0.05.2003.00.01.0.DREAL45">-1641</definedName>
    <definedName name="MOV.001.C.0.05.2003.00.01.0.DREAL46">-69</definedName>
    <definedName name="MOV.001.C.0.05.2003.00.01.0.DREAL47">-45</definedName>
    <definedName name="MOV.001.C.0.05.2003.00.01.0.DREAL49">171</definedName>
    <definedName name="MOV.001.C.0.05.2003.00.01.0.DREAL50">173</definedName>
    <definedName name="MOV.001.C.0.05.2003.00.01.0.DREAL51">477</definedName>
    <definedName name="MOV.001.C.0.05.2003.00.01.0.DREAL52">480</definedName>
    <definedName name="MOV.001.C.0.05.2003.00.01.0.DREAL9">27185</definedName>
    <definedName name="MOV.001.C.0.06.0000.00.00.0.DREAL11">0</definedName>
    <definedName name="MOV.001.C.0.06.0000.00.00.0.DREAL24">0</definedName>
    <definedName name="MOV.001.C.0.06.0000.00.00.0.DREAL39">0</definedName>
    <definedName name="MOV.001.C.0.06.0000.00.00.0.DREAL46">0</definedName>
    <definedName name="MOV.001.C.0.06.0000.00.01.0.DREAL12">0</definedName>
    <definedName name="MOV.001.C.0.06.0000.00.01.0.DREAL19">0</definedName>
    <definedName name="MOV.001.C.0.06.0000.00.01.0.DREAL20">0</definedName>
    <definedName name="MOV.001.C.0.06.0000.00.01.0.DREAL21">0</definedName>
    <definedName name="MOV.001.C.0.06.0000.00.01.0.DREAL22">0</definedName>
    <definedName name="MOV.001.C.0.06.0000.00.01.0.DREAL23">0</definedName>
    <definedName name="MOV.001.C.0.06.0000.00.01.0.DREAL25">0</definedName>
    <definedName name="MOV.001.C.0.06.0000.00.01.0.DREAL26">0</definedName>
    <definedName name="MOV.001.C.0.06.0000.00.01.0.DREAL29">0</definedName>
    <definedName name="MOV.001.C.0.06.0000.00.01.0.DREAL30">0</definedName>
    <definedName name="MOV.001.C.0.06.0000.00.01.0.DREAL31">0</definedName>
    <definedName name="MOV.001.C.0.06.0000.00.01.0.DREAL35">0</definedName>
    <definedName name="MOV.001.C.0.06.0000.00.01.0.DREAL36">0</definedName>
    <definedName name="MOV.001.C.0.06.0000.00.01.0.DREAL38">0</definedName>
    <definedName name="MOV.001.C.0.06.0000.00.01.0.DREAL40">0</definedName>
    <definedName name="MOV.001.C.0.06.0000.00.01.0.DREAL42">0</definedName>
    <definedName name="MOV.001.C.0.06.0000.00.01.0.DREAL43">0</definedName>
    <definedName name="MOV.001.C.0.06.0000.00.01.0.DREAL44">0</definedName>
    <definedName name="MOV.001.C.0.06.0000.00.01.0.DREAL45">0</definedName>
    <definedName name="MOV.001.C.0.06.0000.00.01.0.DREAL47">0</definedName>
    <definedName name="MOV.001.C.0.06.0000.00.01.0.DREAL49">0</definedName>
    <definedName name="MOV.001.C.0.06.0000.00.01.0.DREAL50">0</definedName>
    <definedName name="MOV.001.C.0.06.0000.00.01.0.DREAL51">0</definedName>
    <definedName name="MOV.001.C.0.06.0000.00.01.0.DREAL52">0</definedName>
    <definedName name="MOV.001.C.0.06.0000.00.01.0.DREAL9">0</definedName>
    <definedName name="MOV.001.C.0.06.2003.00.00.0.DREAL11">0</definedName>
    <definedName name="MOV.001.C.0.06.2003.00.00.0.DREAL16A">-3472.9</definedName>
    <definedName name="MOV.001.C.0.06.2003.00.00.0.DREAL24">0</definedName>
    <definedName name="MOV.001.C.0.06.2003.00.00.0.DREAL39">0</definedName>
    <definedName name="MOV.001.C.0.06.2003.00.00.0.DREAL46">0</definedName>
    <definedName name="MOV.001.C.0.06.2003.00.01.0.DREAL10">12487</definedName>
    <definedName name="MOV.001.C.0.06.2003.00.01.0.DREAL12">608</definedName>
    <definedName name="MOV.001.C.0.06.2003.00.01.0.DREAL14">-433</definedName>
    <definedName name="MOV.001.C.0.06.2003.00.01.0.DREAL15">-1182</definedName>
    <definedName name="MOV.001.C.0.06.2003.00.01.0.DREAL17A">0</definedName>
    <definedName name="MOV.001.C.0.06.2003.00.01.0.DREAL19">-573</definedName>
    <definedName name="MOV.001.C.0.06.2003.00.01.0.DREAL20">-285</definedName>
    <definedName name="MOV.001.C.0.06.2003.00.01.0.DREAL21">-680</definedName>
    <definedName name="MOV.001.C.0.06.2003.00.01.0.DREAL22">-476</definedName>
    <definedName name="MOV.001.C.0.06.2003.00.01.0.DREAL23">-5144</definedName>
    <definedName name="MOV.001.C.0.06.2003.00.01.0.DREAL25">-1514</definedName>
    <definedName name="MOV.001.C.0.06.2003.00.01.0.DREAL26">-651</definedName>
    <definedName name="MOV.001.C.0.06.2003.00.01.0.DREAL27">0</definedName>
    <definedName name="MOV.001.C.0.06.2003.00.01.0.DREAL29">0</definedName>
    <definedName name="MOV.001.C.0.06.2003.00.01.0.DREAL30">-9690</definedName>
    <definedName name="MOV.001.C.0.06.2003.00.01.0.DREAL31">-1182</definedName>
    <definedName name="MOV.001.C.0.06.2003.00.01.0.DREAL35">-7001</definedName>
    <definedName name="MOV.001.C.0.06.2003.00.01.0.DREAL36">0</definedName>
    <definedName name="MOV.001.C.0.06.2003.00.01.0.DREAL38">292</definedName>
    <definedName name="MOV.001.C.0.06.2003.00.01.0.DREAL40">0</definedName>
    <definedName name="MOV.001.C.0.06.2003.00.01.0.DREAL42">-4786</definedName>
    <definedName name="MOV.001.C.0.06.2003.00.01.0.DREAL43">75</definedName>
    <definedName name="MOV.001.C.0.06.2003.00.01.0.DREAL44">11785</definedName>
    <definedName name="MOV.001.C.0.06.2003.00.01.0.DREAL45">-1826</definedName>
    <definedName name="MOV.001.C.0.06.2003.00.01.0.DREAL46">-3107</definedName>
    <definedName name="MOV.001.C.0.06.2003.00.01.0.DREAL47">3</definedName>
    <definedName name="MOV.001.C.0.06.2003.00.01.0.DREAL49">-949</definedName>
    <definedName name="MOV.001.C.0.06.2003.00.01.0.DREAL50">-287</definedName>
    <definedName name="MOV.001.C.0.06.2003.00.01.0.DREAL51">-2633</definedName>
    <definedName name="MOV.001.C.0.06.2003.00.01.0.DREAL52">-805</definedName>
    <definedName name="MOV.001.C.0.06.2003.00.01.0.DREAL9">26304</definedName>
    <definedName name="MOV.001.C.0.07.0000.00.00.0.DREAL11">0</definedName>
    <definedName name="MOV.001.C.0.07.0000.00.00.0.DREAL24">0</definedName>
    <definedName name="MOV.001.C.0.07.0000.00.00.0.DREAL39">0</definedName>
    <definedName name="MOV.001.C.0.07.0000.00.00.0.DREAL46">0</definedName>
    <definedName name="MOV.001.C.0.07.0000.00.01.0.DREAL12">0</definedName>
    <definedName name="MOV.001.C.0.07.0000.00.01.0.DREAL19">0</definedName>
    <definedName name="MOV.001.C.0.07.0000.00.01.0.DREAL20">0</definedName>
    <definedName name="MOV.001.C.0.07.0000.00.01.0.DREAL21">0</definedName>
    <definedName name="MOV.001.C.0.07.0000.00.01.0.DREAL22">0</definedName>
    <definedName name="MOV.001.C.0.07.0000.00.01.0.DREAL23">0</definedName>
    <definedName name="MOV.001.C.0.07.0000.00.01.0.DREAL25">0</definedName>
    <definedName name="MOV.001.C.0.07.0000.00.01.0.DREAL26">0</definedName>
    <definedName name="MOV.001.C.0.07.0000.00.01.0.DREAL29">0</definedName>
    <definedName name="MOV.001.C.0.07.0000.00.01.0.DREAL30">0</definedName>
    <definedName name="MOV.001.C.0.07.0000.00.01.0.DREAL31">0</definedName>
    <definedName name="MOV.001.C.0.07.0000.00.01.0.DREAL35">0</definedName>
    <definedName name="MOV.001.C.0.07.0000.00.01.0.DREAL36">0</definedName>
    <definedName name="MOV.001.C.0.07.0000.00.01.0.DREAL38">0</definedName>
    <definedName name="MOV.001.C.0.07.0000.00.01.0.DREAL40">0</definedName>
    <definedName name="MOV.001.C.0.07.0000.00.01.0.DREAL42">0</definedName>
    <definedName name="MOV.001.C.0.07.0000.00.01.0.DREAL43">0</definedName>
    <definedName name="MOV.001.C.0.07.0000.00.01.0.DREAL44">0</definedName>
    <definedName name="MOV.001.C.0.07.0000.00.01.0.DREAL45">0</definedName>
    <definedName name="MOV.001.C.0.07.0000.00.01.0.DREAL47">0</definedName>
    <definedName name="MOV.001.C.0.07.0000.00.01.0.DREAL49">0</definedName>
    <definedName name="MOV.001.C.0.07.0000.00.01.0.DREAL50">0</definedName>
    <definedName name="MOV.001.C.0.07.0000.00.01.0.DREAL51">0</definedName>
    <definedName name="MOV.001.C.0.07.0000.00.01.0.DREAL52">0</definedName>
    <definedName name="MOV.001.C.0.07.0000.00.01.0.DREAL9">0</definedName>
    <definedName name="MOV.001.C.0.07.2003.00.00.0.DREAL11">0</definedName>
    <definedName name="MOV.001.C.0.07.2003.00.00.0.DREAL16A">-3385.91</definedName>
    <definedName name="MOV.001.C.0.07.2003.00.00.0.DREAL24">0</definedName>
    <definedName name="MOV.001.C.0.07.2003.00.00.0.DREAL39">0</definedName>
    <definedName name="MOV.001.C.0.07.2003.00.00.0.DREAL46">1557024.81</definedName>
    <definedName name="MOV.001.C.0.07.2003.00.01.0.DREAL10">16855</definedName>
    <definedName name="MOV.001.C.0.07.2003.00.01.0.DREAL12">649</definedName>
    <definedName name="MOV.001.C.0.07.2003.00.01.0.DREAL14">-643</definedName>
    <definedName name="MOV.001.C.0.07.2003.00.01.0.DREAL15">-1537</definedName>
    <definedName name="MOV.001.C.0.07.2003.00.01.0.DREAL16A">-3</definedName>
    <definedName name="MOV.001.C.0.07.2003.00.01.0.DREAL17A">0</definedName>
    <definedName name="MOV.001.C.0.07.2003.00.01.0.DREAL19">-523</definedName>
    <definedName name="MOV.001.C.0.07.2003.00.01.0.DREAL20">-371</definedName>
    <definedName name="MOV.001.C.0.07.2003.00.01.0.DREAL21">-880</definedName>
    <definedName name="MOV.001.C.0.07.2003.00.01.0.DREAL22">-585</definedName>
    <definedName name="MOV.001.C.0.07.2003.00.01.0.DREAL23">-5158</definedName>
    <definedName name="MOV.001.C.0.07.2003.00.01.0.DREAL25">-1418</definedName>
    <definedName name="MOV.001.C.0.07.2003.00.01.0.DREAL26">-678</definedName>
    <definedName name="MOV.001.C.0.07.2003.00.01.0.DREAL27">0</definedName>
    <definedName name="MOV.001.C.0.07.2003.00.01.0.DREAL29">0</definedName>
    <definedName name="MOV.001.C.0.07.2003.00.01.0.DREAL30">-11981</definedName>
    <definedName name="MOV.001.C.0.07.2003.00.01.0.DREAL31">-1537</definedName>
    <definedName name="MOV.001.C.0.07.2003.00.01.0.DREAL35">-7200</definedName>
    <definedName name="MOV.001.C.0.07.2003.00.01.0.DREAL36">0</definedName>
    <definedName name="MOV.001.C.0.07.2003.00.01.0.DREAL38">1204</definedName>
    <definedName name="MOV.001.C.0.07.2003.00.01.0.DREAL40">0</definedName>
    <definedName name="MOV.001.C.0.07.2003.00.01.0.DREAL42">-5063</definedName>
    <definedName name="MOV.001.C.0.07.2003.00.01.0.DREAL43">-665</definedName>
    <definedName name="MOV.001.C.0.07.2003.00.01.0.DREAL44">-11772</definedName>
    <definedName name="MOV.001.C.0.07.2003.00.01.0.DREAL45">-2640</definedName>
    <definedName name="MOV.001.C.0.07.2003.00.01.0.DREAL46">1557</definedName>
    <definedName name="MOV.001.C.0.07.2003.00.01.0.DREAL47">-3</definedName>
    <definedName name="MOV.001.C.0.07.2003.00.01.0.DREAL49">-270</definedName>
    <definedName name="MOV.001.C.0.07.2003.00.01.0.DREAL50">86</definedName>
    <definedName name="MOV.001.C.0.07.2003.00.01.0.DREAL51">-768</definedName>
    <definedName name="MOV.001.C.0.07.2003.00.01.0.DREAL52">231</definedName>
    <definedName name="MOV.001.C.0.07.2003.00.01.0.DREAL9">33715</definedName>
    <definedName name="MOV.001.C.0.08.0000.00.00.0.DREAL11">0</definedName>
    <definedName name="MOV.001.C.0.08.0000.00.00.0.DREAL24">0</definedName>
    <definedName name="MOV.001.C.0.08.0000.00.00.0.DREAL39">0</definedName>
    <definedName name="MOV.001.C.0.08.0000.00.00.0.DREAL46">0</definedName>
    <definedName name="MOV.001.C.0.08.0000.00.01.0.DREAL12">0</definedName>
    <definedName name="MOV.001.C.0.08.0000.00.01.0.DREAL19">0</definedName>
    <definedName name="MOV.001.C.0.08.0000.00.01.0.DREAL20">0</definedName>
    <definedName name="MOV.001.C.0.08.0000.00.01.0.DREAL21">0</definedName>
    <definedName name="MOV.001.C.0.08.0000.00.01.0.DREAL22">0</definedName>
    <definedName name="MOV.001.C.0.08.0000.00.01.0.DREAL23">0</definedName>
    <definedName name="MOV.001.C.0.08.0000.00.01.0.DREAL25">0</definedName>
    <definedName name="MOV.001.C.0.08.0000.00.01.0.DREAL26">0</definedName>
    <definedName name="MOV.001.C.0.08.0000.00.01.0.DREAL29">0</definedName>
    <definedName name="MOV.001.C.0.08.0000.00.01.0.DREAL30">0</definedName>
    <definedName name="MOV.001.C.0.08.0000.00.01.0.DREAL31">0</definedName>
    <definedName name="MOV.001.C.0.08.0000.00.01.0.DREAL35">0</definedName>
    <definedName name="MOV.001.C.0.08.0000.00.01.0.DREAL36">0</definedName>
    <definedName name="MOV.001.C.0.08.0000.00.01.0.DREAL38">0</definedName>
    <definedName name="MOV.001.C.0.08.0000.00.01.0.DREAL40">0</definedName>
    <definedName name="MOV.001.C.0.08.0000.00.01.0.DREAL42">0</definedName>
    <definedName name="MOV.001.C.0.08.0000.00.01.0.DREAL43">0</definedName>
    <definedName name="MOV.001.C.0.08.0000.00.01.0.DREAL44">0</definedName>
    <definedName name="MOV.001.C.0.08.0000.00.01.0.DREAL45">0</definedName>
    <definedName name="MOV.001.C.0.08.0000.00.01.0.DREAL47">0</definedName>
    <definedName name="MOV.001.C.0.08.0000.00.01.0.DREAL49">0</definedName>
    <definedName name="MOV.001.C.0.08.0000.00.01.0.DREAL50">0</definedName>
    <definedName name="MOV.001.C.0.08.0000.00.01.0.DREAL51">0</definedName>
    <definedName name="MOV.001.C.0.08.0000.00.01.0.DREAL52">0</definedName>
    <definedName name="MOV.001.C.0.08.0000.00.01.0.DREAL9">0</definedName>
    <definedName name="MOV.001.C.0.08.2003.00.00.0.DREAL11">0</definedName>
    <definedName name="MOV.001.C.0.08.2003.00.00.0.DREAL16A">0</definedName>
    <definedName name="MOV.001.C.0.08.2003.00.00.0.DREAL24">0</definedName>
    <definedName name="MOV.001.C.0.08.2003.00.00.0.DREAL39">0</definedName>
    <definedName name="MOV.001.C.0.08.2003.00.00.0.DREAL46">0</definedName>
    <definedName name="MOV.001.C.0.08.2003.00.01.0.DREAL10">0</definedName>
    <definedName name="MOV.001.C.0.08.2003.00.01.0.DREAL12">0</definedName>
    <definedName name="MOV.001.C.0.08.2003.00.01.0.DREAL14">-584</definedName>
    <definedName name="MOV.001.C.0.08.2003.00.01.0.DREAL15">-1491</definedName>
    <definedName name="MOV.001.C.0.08.2003.00.01.0.DREAL17A">0</definedName>
    <definedName name="MOV.001.C.0.08.2003.00.01.0.DREAL19">0</definedName>
    <definedName name="MOV.001.C.0.08.2003.00.01.0.DREAL20">0</definedName>
    <definedName name="MOV.001.C.0.08.2003.00.01.0.DREAL21">0</definedName>
    <definedName name="MOV.001.C.0.08.2003.00.01.0.DREAL22">0</definedName>
    <definedName name="MOV.001.C.0.08.2003.00.01.0.DREAL23">0</definedName>
    <definedName name="MOV.001.C.0.08.2003.00.01.0.DREAL25">0</definedName>
    <definedName name="MOV.001.C.0.08.2003.00.01.0.DREAL26">0</definedName>
    <definedName name="MOV.001.C.0.08.2003.00.01.0.DREAL27">0</definedName>
    <definedName name="MOV.001.C.0.08.2003.00.01.0.DREAL29">0</definedName>
    <definedName name="MOV.001.C.0.08.2003.00.01.0.DREAL30">0</definedName>
    <definedName name="MOV.001.C.0.08.2003.00.01.0.DREAL31">0</definedName>
    <definedName name="MOV.001.C.0.08.2003.00.01.0.DREAL35">0</definedName>
    <definedName name="MOV.001.C.0.08.2003.00.01.0.DREAL36">0</definedName>
    <definedName name="MOV.001.C.0.08.2003.00.01.0.DREAL38">0</definedName>
    <definedName name="MOV.001.C.0.08.2003.00.01.0.DREAL40">0</definedName>
    <definedName name="MOV.001.C.0.08.2003.00.01.0.DREAL42">0</definedName>
    <definedName name="MOV.001.C.0.08.2003.00.01.0.DREAL43">0</definedName>
    <definedName name="MOV.001.C.0.08.2003.00.01.0.DREAL44">0</definedName>
    <definedName name="MOV.001.C.0.08.2003.00.01.0.DREAL45">0</definedName>
    <definedName name="MOV.001.C.0.08.2003.00.01.0.DREAL46">231</definedName>
    <definedName name="MOV.001.C.0.08.2003.00.01.0.DREAL47">0</definedName>
    <definedName name="MOV.001.C.0.08.2003.00.01.0.DREAL49">0</definedName>
    <definedName name="MOV.001.C.0.08.2003.00.01.0.DREAL50">0</definedName>
    <definedName name="MOV.001.C.0.08.2003.00.01.0.DREAL51">0</definedName>
    <definedName name="MOV.001.C.0.08.2003.00.01.0.DREAL52">0</definedName>
    <definedName name="MOV.001.C.0.08.2003.00.01.0.DREAL9">0</definedName>
    <definedName name="MOV.001.C.0.09.0000.00.00.0.DREAL11">0</definedName>
    <definedName name="MOV.001.C.0.09.0000.00.00.0.DREAL24">0</definedName>
    <definedName name="MOV.001.C.0.09.0000.00.00.0.DREAL39">0</definedName>
    <definedName name="MOV.001.C.0.09.0000.00.00.0.DREAL46">0</definedName>
    <definedName name="MOV.001.C.0.09.0000.00.01.0.DREAL12">0</definedName>
    <definedName name="MOV.001.C.0.09.0000.00.01.0.DREAL19">0</definedName>
    <definedName name="MOV.001.C.0.09.0000.00.01.0.DREAL20">0</definedName>
    <definedName name="MOV.001.C.0.09.0000.00.01.0.DREAL21">0</definedName>
    <definedName name="MOV.001.C.0.09.0000.00.01.0.DREAL22">0</definedName>
    <definedName name="MOV.001.C.0.09.0000.00.01.0.DREAL23">0</definedName>
    <definedName name="MOV.001.C.0.09.0000.00.01.0.DREAL25">0</definedName>
    <definedName name="MOV.001.C.0.09.0000.00.01.0.DREAL26">0</definedName>
    <definedName name="MOV.001.C.0.09.0000.00.01.0.DREAL29">0</definedName>
    <definedName name="MOV.001.C.0.09.0000.00.01.0.DREAL30">0</definedName>
    <definedName name="MOV.001.C.0.09.0000.00.01.0.DREAL31">0</definedName>
    <definedName name="MOV.001.C.0.09.0000.00.01.0.DREAL35">0</definedName>
    <definedName name="MOV.001.C.0.09.0000.00.01.0.DREAL36">0</definedName>
    <definedName name="MOV.001.C.0.09.0000.00.01.0.DREAL38">0</definedName>
    <definedName name="MOV.001.C.0.09.0000.00.01.0.DREAL40">0</definedName>
    <definedName name="MOV.001.C.0.09.0000.00.01.0.DREAL42">0</definedName>
    <definedName name="MOV.001.C.0.09.0000.00.01.0.DREAL43">0</definedName>
    <definedName name="MOV.001.C.0.09.0000.00.01.0.DREAL44">0</definedName>
    <definedName name="MOV.001.C.0.09.0000.00.01.0.DREAL45">0</definedName>
    <definedName name="MOV.001.C.0.09.0000.00.01.0.DREAL47">0</definedName>
    <definedName name="MOV.001.C.0.09.0000.00.01.0.DREAL49">0</definedName>
    <definedName name="MOV.001.C.0.09.0000.00.01.0.DREAL50">0</definedName>
    <definedName name="MOV.001.C.0.09.0000.00.01.0.DREAL51">0</definedName>
    <definedName name="MOV.001.C.0.09.0000.00.01.0.DREAL52">0</definedName>
    <definedName name="MOV.001.C.0.09.0000.00.01.0.DREAL9">0</definedName>
    <definedName name="MOV.001.C.0.09.2003.00.00.0.DREAL11">0</definedName>
    <definedName name="MOV.001.C.0.09.2003.00.00.0.DREAL16A">0</definedName>
    <definedName name="MOV.001.C.0.09.2003.00.00.0.DREAL24">0</definedName>
    <definedName name="MOV.001.C.0.09.2003.00.00.0.DREAL39">0</definedName>
    <definedName name="MOV.001.C.0.09.2003.00.00.0.DREAL46">0</definedName>
    <definedName name="MOV.001.C.0.09.2003.00.01.0.DREAL10">0</definedName>
    <definedName name="MOV.001.C.0.09.2003.00.01.0.DREAL12">0</definedName>
    <definedName name="MOV.001.C.0.09.2003.00.01.0.DREAL14">-560</definedName>
    <definedName name="MOV.001.C.0.09.2003.00.01.0.DREAL15">-1492</definedName>
    <definedName name="MOV.001.C.0.09.2003.00.01.0.DREAL17A">0</definedName>
    <definedName name="MOV.001.C.0.09.2003.00.01.0.DREAL19">0</definedName>
    <definedName name="MOV.001.C.0.09.2003.00.01.0.DREAL20">0</definedName>
    <definedName name="MOV.001.C.0.09.2003.00.01.0.DREAL21">0</definedName>
    <definedName name="MOV.001.C.0.09.2003.00.01.0.DREAL22">0</definedName>
    <definedName name="MOV.001.C.0.09.2003.00.01.0.DREAL23">0</definedName>
    <definedName name="MOV.001.C.0.09.2003.00.01.0.DREAL25">0</definedName>
    <definedName name="MOV.001.C.0.09.2003.00.01.0.DREAL26">0</definedName>
    <definedName name="MOV.001.C.0.09.2003.00.01.0.DREAL27">0</definedName>
    <definedName name="MOV.001.C.0.09.2003.00.01.0.DREAL29">0</definedName>
    <definedName name="MOV.001.C.0.09.2003.00.01.0.DREAL30">0</definedName>
    <definedName name="MOV.001.C.0.09.2003.00.01.0.DREAL31">0</definedName>
    <definedName name="MOV.001.C.0.09.2003.00.01.0.DREAL35">0</definedName>
    <definedName name="MOV.001.C.0.09.2003.00.01.0.DREAL36">0</definedName>
    <definedName name="MOV.001.C.0.09.2003.00.01.0.DREAL38">0</definedName>
    <definedName name="MOV.001.C.0.09.2003.00.01.0.DREAL40">0</definedName>
    <definedName name="MOV.001.C.0.09.2003.00.01.0.DREAL42">0</definedName>
    <definedName name="MOV.001.C.0.09.2003.00.01.0.DREAL43">0</definedName>
    <definedName name="MOV.001.C.0.09.2003.00.01.0.DREAL44">0</definedName>
    <definedName name="MOV.001.C.0.09.2003.00.01.0.DREAL45">0</definedName>
    <definedName name="MOV.001.C.0.09.2003.00.01.0.DREAL46">-1227</definedName>
    <definedName name="MOV.001.C.0.09.2003.00.01.0.DREAL47">0</definedName>
    <definedName name="MOV.001.C.0.09.2003.00.01.0.DREAL49">0</definedName>
    <definedName name="MOV.001.C.0.09.2003.00.01.0.DREAL50">0</definedName>
    <definedName name="MOV.001.C.0.09.2003.00.01.0.DREAL51">0</definedName>
    <definedName name="MOV.001.C.0.09.2003.00.01.0.DREAL52">0</definedName>
    <definedName name="MOV.001.C.0.09.2003.00.01.0.DREAL9">0</definedName>
    <definedName name="MOV.001.C.0.10.0000.00.00.0.DREAL11">0</definedName>
    <definedName name="MOV.001.C.0.10.0000.00.00.0.DREAL24">0</definedName>
    <definedName name="MOV.001.C.0.10.0000.00.00.0.DREAL39">0</definedName>
    <definedName name="MOV.001.C.0.10.0000.00.00.0.DREAL46">0</definedName>
    <definedName name="MOV.001.C.0.10.0000.00.01.0.DREAL12">0</definedName>
    <definedName name="MOV.001.C.0.10.0000.00.01.0.DREAL19">0</definedName>
    <definedName name="MOV.001.C.0.10.0000.00.01.0.DREAL20">0</definedName>
    <definedName name="MOV.001.C.0.10.0000.00.01.0.DREAL21">0</definedName>
    <definedName name="MOV.001.C.0.10.0000.00.01.0.DREAL22">0</definedName>
    <definedName name="MOV.001.C.0.10.0000.00.01.0.DREAL23">0</definedName>
    <definedName name="MOV.001.C.0.10.0000.00.01.0.DREAL25">0</definedName>
    <definedName name="MOV.001.C.0.10.0000.00.01.0.DREAL26">0</definedName>
    <definedName name="MOV.001.C.0.10.0000.00.01.0.DREAL29">0</definedName>
    <definedName name="MOV.001.C.0.10.0000.00.01.0.DREAL30">0</definedName>
    <definedName name="MOV.001.C.0.10.0000.00.01.0.DREAL31">0</definedName>
    <definedName name="MOV.001.C.0.10.0000.00.01.0.DREAL35">0</definedName>
    <definedName name="MOV.001.C.0.10.0000.00.01.0.DREAL36">0</definedName>
    <definedName name="MOV.001.C.0.10.0000.00.01.0.DREAL38">0</definedName>
    <definedName name="MOV.001.C.0.10.0000.00.01.0.DREAL40">0</definedName>
    <definedName name="MOV.001.C.0.10.0000.00.01.0.DREAL42">0</definedName>
    <definedName name="MOV.001.C.0.10.0000.00.01.0.DREAL43">0</definedName>
    <definedName name="MOV.001.C.0.10.0000.00.01.0.DREAL44">0</definedName>
    <definedName name="MOV.001.C.0.10.0000.00.01.0.DREAL45">0</definedName>
    <definedName name="MOV.001.C.0.10.0000.00.01.0.DREAL47">0</definedName>
    <definedName name="MOV.001.C.0.10.0000.00.01.0.DREAL49">0</definedName>
    <definedName name="MOV.001.C.0.10.0000.00.01.0.DREAL50">0</definedName>
    <definedName name="MOV.001.C.0.10.0000.00.01.0.DREAL51">0</definedName>
    <definedName name="MOV.001.C.0.10.0000.00.01.0.DREAL52">0</definedName>
    <definedName name="MOV.001.C.0.10.0000.00.01.0.DREAL9">0</definedName>
    <definedName name="MOV.001.C.0.10.2003.00.00.0.DREAL11">0</definedName>
    <definedName name="MOV.001.C.0.10.2003.00.00.0.DREAL16A">0</definedName>
    <definedName name="MOV.001.C.0.10.2003.00.00.0.DREAL24">0</definedName>
    <definedName name="MOV.001.C.0.10.2003.00.00.0.DREAL39">0</definedName>
    <definedName name="MOV.001.C.0.10.2003.00.00.0.DREAL46">0</definedName>
    <definedName name="MOV.001.C.0.10.2003.00.01.0.DREAL10">0</definedName>
    <definedName name="MOV.001.C.0.10.2003.00.01.0.DREAL12">0</definedName>
    <definedName name="MOV.001.C.0.10.2003.00.01.0.DREAL14">-758</definedName>
    <definedName name="MOV.001.C.0.10.2003.00.01.0.DREAL15">-1582</definedName>
    <definedName name="MOV.001.C.0.10.2003.00.01.0.DREAL17A">0</definedName>
    <definedName name="MOV.001.C.0.10.2003.00.01.0.DREAL19">0</definedName>
    <definedName name="MOV.001.C.0.10.2003.00.01.0.DREAL20">0</definedName>
    <definedName name="MOV.001.C.0.10.2003.00.01.0.DREAL21">0</definedName>
    <definedName name="MOV.001.C.0.10.2003.00.01.0.DREAL22">0</definedName>
    <definedName name="MOV.001.C.0.10.2003.00.01.0.DREAL23">0</definedName>
    <definedName name="MOV.001.C.0.10.2003.00.01.0.DREAL25">0</definedName>
    <definedName name="MOV.001.C.0.10.2003.00.01.0.DREAL26">0</definedName>
    <definedName name="MOV.001.C.0.10.2003.00.01.0.DREAL27">0</definedName>
    <definedName name="MOV.001.C.0.10.2003.00.01.0.DREAL29">0</definedName>
    <definedName name="MOV.001.C.0.10.2003.00.01.0.DREAL30">0</definedName>
    <definedName name="MOV.001.C.0.10.2003.00.01.0.DREAL31">0</definedName>
    <definedName name="MOV.001.C.0.10.2003.00.01.0.DREAL35">0</definedName>
    <definedName name="MOV.001.C.0.10.2003.00.01.0.DREAL36">0</definedName>
    <definedName name="MOV.001.C.0.10.2003.00.01.0.DREAL38">0</definedName>
    <definedName name="MOV.001.C.0.10.2003.00.01.0.DREAL40">0</definedName>
    <definedName name="MOV.001.C.0.10.2003.00.01.0.DREAL42">0</definedName>
    <definedName name="MOV.001.C.0.10.2003.00.01.0.DREAL43">0</definedName>
    <definedName name="MOV.001.C.0.10.2003.00.01.0.DREAL44">0</definedName>
    <definedName name="MOV.001.C.0.10.2003.00.01.0.DREAL45">0</definedName>
    <definedName name="MOV.001.C.0.10.2003.00.01.0.DREAL46">-3889</definedName>
    <definedName name="MOV.001.C.0.10.2003.00.01.0.DREAL47">0</definedName>
    <definedName name="MOV.001.C.0.10.2003.00.01.0.DREAL49">0</definedName>
    <definedName name="MOV.001.C.0.10.2003.00.01.0.DREAL50">0</definedName>
    <definedName name="MOV.001.C.0.10.2003.00.01.0.DREAL51">0</definedName>
    <definedName name="MOV.001.C.0.10.2003.00.01.0.DREAL52">0</definedName>
    <definedName name="MOV.001.C.0.10.2003.00.01.0.DREAL9">0</definedName>
    <definedName name="MOV.001.C.0.11.0000.00.00.0.DREAL11">0</definedName>
    <definedName name="MOV.001.C.0.11.0000.00.00.0.DREAL24">0</definedName>
    <definedName name="MOV.001.C.0.11.0000.00.00.0.DREAL39">0</definedName>
    <definedName name="MOV.001.C.0.11.0000.00.00.0.DREAL46">0</definedName>
    <definedName name="MOV.001.C.0.11.0000.00.01.0.DREAL12">0</definedName>
    <definedName name="MOV.001.C.0.11.0000.00.01.0.DREAL19">0</definedName>
    <definedName name="MOV.001.C.0.11.0000.00.01.0.DREAL20">0</definedName>
    <definedName name="MOV.001.C.0.11.0000.00.01.0.DREAL21">0</definedName>
    <definedName name="MOV.001.C.0.11.0000.00.01.0.DREAL22">0</definedName>
    <definedName name="MOV.001.C.0.11.0000.00.01.0.DREAL23">0</definedName>
    <definedName name="MOV.001.C.0.11.0000.00.01.0.DREAL25">0</definedName>
    <definedName name="MOV.001.C.0.11.0000.00.01.0.DREAL26">0</definedName>
    <definedName name="MOV.001.C.0.11.0000.00.01.0.DREAL29">0</definedName>
    <definedName name="MOV.001.C.0.11.0000.00.01.0.DREAL30">0</definedName>
    <definedName name="MOV.001.C.0.11.0000.00.01.0.DREAL31">0</definedName>
    <definedName name="MOV.001.C.0.11.0000.00.01.0.DREAL35">0</definedName>
    <definedName name="MOV.001.C.0.11.0000.00.01.0.DREAL36">0</definedName>
    <definedName name="MOV.001.C.0.11.0000.00.01.0.DREAL38">0</definedName>
    <definedName name="MOV.001.C.0.11.0000.00.01.0.DREAL40">0</definedName>
    <definedName name="MOV.001.C.0.11.0000.00.01.0.DREAL42">0</definedName>
    <definedName name="MOV.001.C.0.11.0000.00.01.0.DREAL43">0</definedName>
    <definedName name="MOV.001.C.0.11.0000.00.01.0.DREAL44">0</definedName>
    <definedName name="MOV.001.C.0.11.0000.00.01.0.DREAL45">0</definedName>
    <definedName name="MOV.001.C.0.11.0000.00.01.0.DREAL47">0</definedName>
    <definedName name="MOV.001.C.0.11.0000.00.01.0.DREAL49">0</definedName>
    <definedName name="MOV.001.C.0.11.0000.00.01.0.DREAL50">0</definedName>
    <definedName name="MOV.001.C.0.11.0000.00.01.0.DREAL51">0</definedName>
    <definedName name="MOV.001.C.0.11.0000.00.01.0.DREAL52">0</definedName>
    <definedName name="MOV.001.C.0.11.0000.00.01.0.DREAL9">0</definedName>
    <definedName name="MOV.001.C.0.11.2003.00.00.0.DREAL11">0</definedName>
    <definedName name="MOV.001.C.0.11.2003.00.00.0.DREAL16A">0</definedName>
    <definedName name="MOV.001.C.0.11.2003.00.00.0.DREAL24">0</definedName>
    <definedName name="MOV.001.C.0.11.2003.00.00.0.DREAL39">0</definedName>
    <definedName name="MOV.001.C.0.11.2003.00.00.0.DREAL46">0</definedName>
    <definedName name="MOV.001.C.0.11.2003.00.01.0.DREAL10">0</definedName>
    <definedName name="MOV.001.C.0.11.2003.00.01.0.DREAL12">0</definedName>
    <definedName name="MOV.001.C.0.11.2003.00.01.0.DREAL17A">0</definedName>
    <definedName name="MOV.001.C.0.11.2003.00.01.0.DREAL19">0</definedName>
    <definedName name="MOV.001.C.0.11.2003.00.01.0.DREAL20">0</definedName>
    <definedName name="MOV.001.C.0.11.2003.00.01.0.DREAL21">0</definedName>
    <definedName name="MOV.001.C.0.11.2003.00.01.0.DREAL22">0</definedName>
    <definedName name="MOV.001.C.0.11.2003.00.01.0.DREAL23">0</definedName>
    <definedName name="MOV.001.C.0.11.2003.00.01.0.DREAL25">0</definedName>
    <definedName name="MOV.001.C.0.11.2003.00.01.0.DREAL26">0</definedName>
    <definedName name="MOV.001.C.0.11.2003.00.01.0.DREAL27">0</definedName>
    <definedName name="MOV.001.C.0.11.2003.00.01.0.DREAL29">0</definedName>
    <definedName name="MOV.001.C.0.11.2003.00.01.0.DREAL30">0</definedName>
    <definedName name="MOV.001.C.0.11.2003.00.01.0.DREAL31">0</definedName>
    <definedName name="MOV.001.C.0.11.2003.00.01.0.DREAL35">0</definedName>
    <definedName name="MOV.001.C.0.11.2003.00.01.0.DREAL36">0</definedName>
    <definedName name="MOV.001.C.0.11.2003.00.01.0.DREAL38">0</definedName>
    <definedName name="MOV.001.C.0.11.2003.00.01.0.DREAL40">0</definedName>
    <definedName name="MOV.001.C.0.11.2003.00.01.0.DREAL42">0</definedName>
    <definedName name="MOV.001.C.0.11.2003.00.01.0.DREAL43">0</definedName>
    <definedName name="MOV.001.C.0.11.2003.00.01.0.DREAL44">0</definedName>
    <definedName name="MOV.001.C.0.11.2003.00.01.0.DREAL45">0</definedName>
    <definedName name="MOV.001.C.0.11.2003.00.01.0.DREAL47">0</definedName>
    <definedName name="MOV.001.C.0.11.2003.00.01.0.DREAL49">0</definedName>
    <definedName name="MOV.001.C.0.11.2003.00.01.0.DREAL50">0</definedName>
    <definedName name="MOV.001.C.0.11.2003.00.01.0.DREAL51">0</definedName>
    <definedName name="MOV.001.C.0.11.2003.00.01.0.DREAL52">0</definedName>
    <definedName name="MOV.001.C.0.11.2003.00.01.0.DREAL9">0</definedName>
    <definedName name="MOV.001.C.0.11.2003.01.00.0.DREAL46">0</definedName>
    <definedName name="MOV.001.C.0.12.0000.00.00.0.DREAL11">0</definedName>
    <definedName name="MOV.001.C.0.12.0000.00.00.0.DREAL24">0</definedName>
    <definedName name="MOV.001.C.0.12.0000.00.00.0.DREAL39">0</definedName>
    <definedName name="MOV.001.C.0.12.0000.00.00.0.DREAL46">0</definedName>
    <definedName name="MOV.001.C.0.12.0000.00.01.0.DREAL12">0</definedName>
    <definedName name="MOV.001.C.0.12.0000.00.01.0.DREAL19">0</definedName>
    <definedName name="MOV.001.C.0.12.0000.00.01.0.DREAL20">0</definedName>
    <definedName name="MOV.001.C.0.12.0000.00.01.0.DREAL21">0</definedName>
    <definedName name="MOV.001.C.0.12.0000.00.01.0.DREAL22">0</definedName>
    <definedName name="MOV.001.C.0.12.0000.00.01.0.DREAL23">0</definedName>
    <definedName name="MOV.001.C.0.12.0000.00.01.0.DREAL25">0</definedName>
    <definedName name="MOV.001.C.0.12.0000.00.01.0.DREAL26">0</definedName>
    <definedName name="MOV.001.C.0.12.0000.00.01.0.DREAL29">0</definedName>
    <definedName name="MOV.001.C.0.12.0000.00.01.0.DREAL30">0</definedName>
    <definedName name="MOV.001.C.0.12.0000.00.01.0.DREAL31">0</definedName>
    <definedName name="MOV.001.C.0.12.0000.00.01.0.DREAL35">0</definedName>
    <definedName name="MOV.001.C.0.12.0000.00.01.0.DREAL36">0</definedName>
    <definedName name="MOV.001.C.0.12.0000.00.01.0.DREAL38">0</definedName>
    <definedName name="MOV.001.C.0.12.0000.00.01.0.DREAL40">0</definedName>
    <definedName name="MOV.001.C.0.12.0000.00.01.0.DREAL42">0</definedName>
    <definedName name="MOV.001.C.0.12.0000.00.01.0.DREAL43">0</definedName>
    <definedName name="MOV.001.C.0.12.0000.00.01.0.DREAL44">0</definedName>
    <definedName name="MOV.001.C.0.12.0000.00.01.0.DREAL45">0</definedName>
    <definedName name="MOV.001.C.0.12.0000.00.01.0.DREAL47">0</definedName>
    <definedName name="MOV.001.C.0.12.0000.00.01.0.DREAL49">0</definedName>
    <definedName name="MOV.001.C.0.12.0000.00.01.0.DREAL50">0</definedName>
    <definedName name="MOV.001.C.0.12.0000.00.01.0.DREAL51">0</definedName>
    <definedName name="MOV.001.C.0.12.0000.00.01.0.DREAL52">0</definedName>
    <definedName name="MOV.001.C.0.12.0000.00.01.0.DREAL9">0</definedName>
    <definedName name="MOV.001.C.0.12.2003.00.00.0.DREAL11">0</definedName>
    <definedName name="MOV.001.C.0.12.2003.00.00.0.DREAL16A">0</definedName>
    <definedName name="MOV.001.C.0.12.2003.00.00.0.DREAL24">0</definedName>
    <definedName name="MOV.001.C.0.12.2003.00.00.0.DREAL39">0</definedName>
    <definedName name="MOV.001.C.0.12.2003.00.00.0.DREAL46">0</definedName>
    <definedName name="MOV.001.C.0.12.2003.00.01.0.DREAL10">0</definedName>
    <definedName name="MOV.001.C.0.12.2003.00.01.0.DREAL12">0</definedName>
    <definedName name="MOV.001.C.0.12.2003.00.01.0.DREAL17A">0</definedName>
    <definedName name="MOV.001.C.0.12.2003.00.01.0.DREAL19">0</definedName>
    <definedName name="MOV.001.C.0.12.2003.00.01.0.DREAL20">0</definedName>
    <definedName name="MOV.001.C.0.12.2003.00.01.0.DREAL21">0</definedName>
    <definedName name="MOV.001.C.0.12.2003.00.01.0.DREAL22">0</definedName>
    <definedName name="MOV.001.C.0.12.2003.00.01.0.DREAL23">0</definedName>
    <definedName name="MOV.001.C.0.12.2003.00.01.0.DREAL25">0</definedName>
    <definedName name="MOV.001.C.0.12.2003.00.01.0.DREAL26">0</definedName>
    <definedName name="MOV.001.C.0.12.2003.00.01.0.DREAL27">0</definedName>
    <definedName name="MOV.001.C.0.12.2003.00.01.0.DREAL29">0</definedName>
    <definedName name="MOV.001.C.0.12.2003.00.01.0.DREAL30">0</definedName>
    <definedName name="MOV.001.C.0.12.2003.00.01.0.DREAL31">0</definedName>
    <definedName name="MOV.001.C.0.12.2003.00.01.0.DREAL35">0</definedName>
    <definedName name="MOV.001.C.0.12.2003.00.01.0.DREAL36">0</definedName>
    <definedName name="MOV.001.C.0.12.2003.00.01.0.DREAL38">0</definedName>
    <definedName name="MOV.001.C.0.12.2003.00.01.0.DREAL40">0</definedName>
    <definedName name="MOV.001.C.0.12.2003.00.01.0.DREAL42">0</definedName>
    <definedName name="MOV.001.C.0.12.2003.00.01.0.DREAL43">0</definedName>
    <definedName name="MOV.001.C.0.12.2003.00.01.0.DREAL44">0</definedName>
    <definedName name="MOV.001.C.0.12.2003.00.01.0.DREAL45">0</definedName>
    <definedName name="MOV.001.C.0.12.2003.00.01.0.DREAL47">0</definedName>
    <definedName name="MOV.001.C.0.12.2003.00.01.0.DREAL49">0</definedName>
    <definedName name="MOV.001.C.0.12.2003.00.01.0.DREAL50">0</definedName>
    <definedName name="MOV.001.C.0.12.2003.00.01.0.DREAL51">0</definedName>
    <definedName name="MOV.001.C.0.12.2003.00.01.0.DREAL52">0</definedName>
    <definedName name="MOV.001.C.0.12.2003.00.01.0.DREAL9">0</definedName>
    <definedName name="MOV.001.C.0.12.2003.01.00.0.DREAL46">0</definedName>
    <definedName name="Multiplicador">#REF!</definedName>
    <definedName name="N">#REF!</definedName>
    <definedName name="N.Iguaçu">#REF!</definedName>
    <definedName name="NADA">#REF!</definedName>
    <definedName name="Nava2">#REF!</definedName>
    <definedName name="ndhkdslçdsfsadfçsadf">#REF!</definedName>
    <definedName name="Net">#REF!</definedName>
    <definedName name="Net_14">#REF!</definedName>
    <definedName name="Netr">#REF!</definedName>
    <definedName name="nilopolis">#REF!</definedName>
    <definedName name="NL" hidden="1">#REF!</definedName>
    <definedName name="no_mois_liste">#REF!</definedName>
    <definedName name="no_référence">#REF!</definedName>
    <definedName name="no_référence_liste">#REF!</definedName>
    <definedName name="no_société">#REF!</definedName>
    <definedName name="nome">#REF!</definedName>
    <definedName name="Nova">#REF!</definedName>
    <definedName name="Nova3">#REF!</definedName>
    <definedName name="NOVEMBRO">#REF!</definedName>
    <definedName name="nproposta">#REF!</definedName>
    <definedName name="Núm_Pagto">#REF!</definedName>
    <definedName name="Núm_Pgto_Por_Ano">#REF!</definedName>
    <definedName name="Número_de_Pagamentos">MATCH(0.01,Sal_Fin,-1)+1</definedName>
    <definedName name="Número_de_travessias">#REF!</definedName>
    <definedName name="Numeros">#REF!</definedName>
    <definedName name="O">#REF!</definedName>
    <definedName name="obra">#REF!</definedName>
    <definedName name="oficial_mes">#REF!</definedName>
    <definedName name="oficial2_mes">#REF!</definedName>
    <definedName name="OI">#REF!</definedName>
    <definedName name="OLIVEIRA">#REF!</definedName>
    <definedName name="OPCAO">#REF!</definedName>
    <definedName name="Opçãoespecial">#REF!</definedName>
    <definedName name="ORÇ.SERV.PRELIMINARES" hidden="1">#REF!</definedName>
    <definedName name="ORÇAMENTO">#REF!</definedName>
    <definedName name="Ordem">#REF!</definedName>
    <definedName name="OUTUBRO">#REF!</definedName>
    <definedName name="Ownership">#REF!</definedName>
    <definedName name="P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P03X">#REF!</definedName>
    <definedName name="Pagamento_Extra">#REF!</definedName>
    <definedName name="Pagamento_Mensal_Agendado">#REF!</definedName>
    <definedName name="Pagamentos_Extras_Agendados">#REF!</definedName>
    <definedName name="Pagto_Total">#REF!</definedName>
    <definedName name="Paisagismo_Consulta">#REF!</definedName>
    <definedName name="PART.PLAN">#REF!</definedName>
    <definedName name="partbudget99">#REF!</definedName>
    <definedName name="Pav">#REF!</definedName>
    <definedName name="Pav_4">#REF!</definedName>
    <definedName name="PAVILHAO">#REF!</definedName>
    <definedName name="PAVIMENTAÇÃO">#REF!</definedName>
    <definedName name="pedreira">#REF!</definedName>
    <definedName name="pedro" hidden="1">{#N/A,"30% Success",TRUE,"Sales Forecast";#N/A,#N/A,TRUE,"Sheet2"}</definedName>
    <definedName name="pendências">#REF!</definedName>
    <definedName name="perg">#REF!</definedName>
    <definedName name="pesobrita">#REF!</definedName>
    <definedName name="pesoespecial">#REF!</definedName>
    <definedName name="pesoespecifico">#REF!</definedName>
    <definedName name="pesounitario">#REF!</definedName>
    <definedName name="pesounitario2">#REF!</definedName>
    <definedName name="PesoUnitarioFinal">#REF!</definedName>
    <definedName name="Pgto_Agend">#REF!</definedName>
    <definedName name="PI">#REF!</definedName>
    <definedName name="PISCINA">#REF!</definedName>
    <definedName name="PLAN">#REF!</definedName>
    <definedName name="planejado">#REF!</definedName>
    <definedName name="PLANEJAMENTO">#REF!</definedName>
    <definedName name="PLANILHA_DE_APOIO_PARA_REAJUSTAMENTO_DO_ADITIVO">#REF!</definedName>
    <definedName name="Plano_de_Ação_5W_1H">#REF!</definedName>
    <definedName name="planreferencia">#REF!</definedName>
    <definedName name="Ponte">#REF!</definedName>
    <definedName name="pontes">#REF!</definedName>
    <definedName name="PorcentCustoFinanceiro">#REF!</definedName>
    <definedName name="portao">#REF!</definedName>
    <definedName name="Poste">#REF!</definedName>
    <definedName name="pp">#REF!</definedName>
    <definedName name="PPPPP">#REF!</definedName>
    <definedName name="Praça">#REF!</definedName>
    <definedName name="Prazo">#REF!</definedName>
    <definedName name="PRECO">#REF!</definedName>
    <definedName name="PREÇO">#REF!</definedName>
    <definedName name="Preço_META">#REF!</definedName>
    <definedName name="Preço_Unitário_com_impostos">#REF!</definedName>
    <definedName name="PreçoFinal">#REF!</definedName>
    <definedName name="preçofinalcl">#REF!</definedName>
    <definedName name="preçofinalpb">#REF!</definedName>
    <definedName name="PreçoPrel">#REF!</definedName>
    <definedName name="PREÇOS">#REF!</definedName>
    <definedName name="PreçoUnitário">#REF!</definedName>
    <definedName name="Predio_02_andares_Consulta">#REF!</definedName>
    <definedName name="PREFIXOS">#REF!</definedName>
    <definedName name="premier_mois">#REF!</definedName>
    <definedName name="première_référence">#REF!</definedName>
    <definedName name="Preparo_Terreno">#REF!</definedName>
    <definedName name="Princ">#REF!</definedName>
    <definedName name="PRINT_AREA___0">#REF!</definedName>
    <definedName name="PRINT_AREA___3">#REF!</definedName>
    <definedName name="PRINT_AREA___4">#REF!</definedName>
    <definedName name="PRINT_AREA___5">#REF!</definedName>
    <definedName name="PRINT_AREA___6">#REF!</definedName>
    <definedName name="PRINT_AREA___7">#REF!</definedName>
    <definedName name="PRINT_AREA___8">#REF!</definedName>
    <definedName name="Print_Area_MI">#REF!</definedName>
    <definedName name="Print_Area_MI___0">#REF!</definedName>
    <definedName name="Print_Area_MI___3">#REF!</definedName>
    <definedName name="Print_Area_MI___4">#REF!</definedName>
    <definedName name="Print_Area_MI___5">#REF!</definedName>
    <definedName name="Print_Area_MI___6">#REF!</definedName>
    <definedName name="Print_Area_MI___7">#REF!</definedName>
    <definedName name="Print_Area_MI___8">#REF!</definedName>
    <definedName name="Print_Titles_MI">#REF!</definedName>
    <definedName name="Proj">#REF!</definedName>
    <definedName name="PRU">#REF!</definedName>
    <definedName name="PruEspecial">#REF!</definedName>
    <definedName name="pv">#REF!</definedName>
    <definedName name="Q">#REF!</definedName>
    <definedName name="QtdeJuntasParaHastes">#REF!</definedName>
    <definedName name="Quad">#REF!</definedName>
    <definedName name="QUADRO_RESUMO_Grupo">#REF!</definedName>
    <definedName name="QuadroResumoTotal">"Grupo 326"</definedName>
    <definedName name="QuadroTotaisGamaProduto">"Grupo 350"</definedName>
    <definedName name="QuantidadePeças">#REF!</definedName>
    <definedName name="quilometragem">#REF!</definedName>
    <definedName name="Quio">#REF!</definedName>
    <definedName name="ralo">#REF!</definedName>
    <definedName name="RBC">#REF!</definedName>
    <definedName name="RBC_META">#REF!</definedName>
    <definedName name="re" hidden="1">{#N/A,#N/A,FALSE,"22189";#N/A,#N/A,FALSE,"22188";#N/A,#N/A,FALSE,"22187";#N/A,#N/A,FALSE,"02184";#N/A,#N/A,FALSE,"02179";#N/A,#N/A,FALSE,"Resumo"}</definedName>
    <definedName name="REAIS">#REF!</definedName>
    <definedName name="reaisreal">#REF!</definedName>
    <definedName name="RealizJanaMai2003Adri" hidden="1">{#N/A,#N/A,FALSE,"Gráficos";#N/A,#N/A,FALSE,"ResumoR$";#N/A,#N/A,FALSE,"ResumoUS$";#N/A,#N/A,FALSE,"Gráf2002";#N/A,#N/A,FALSE,"2002R$"}</definedName>
    <definedName name="Recorder">#REF!</definedName>
    <definedName name="recursoshumanos">#REF!</definedName>
    <definedName name="Rede">#REF!</definedName>
    <definedName name="Redefinir_Área_de_Impressão">OFFSET(Impressão_Completa,0,0,Última_Linha)</definedName>
    <definedName name="REF_SERVICOS">#REF!</definedName>
    <definedName name="REFG" hidden="1">#REF!</definedName>
    <definedName name="REGULADORA">#REF!</definedName>
    <definedName name="REPET_DAB_2P">#REF!</definedName>
    <definedName name="REPET_DAB_COB">#REF!</definedName>
    <definedName name="REPET_DEA_TER">#REF!</definedName>
    <definedName name="REPET_DEB_COB">#REF!</definedName>
    <definedName name="REPET_DEB_TERR">#REF!</definedName>
    <definedName name="REPET_GEM_P5">#REF!</definedName>
    <definedName name="REPET_GEM_P6">#REF!</definedName>
    <definedName name="REPET_GEM_P6_18">#REF!</definedName>
    <definedName name="REPET_GEM_P6_36">#REF!</definedName>
    <definedName name="REPET_GEM_P8">#REF!</definedName>
    <definedName name="RERA">#REF!</definedName>
    <definedName name="Restituição">#REF!</definedName>
    <definedName name="RESULTADO_CONSOLIDADO">#REF!</definedName>
    <definedName name="ResultadoBusca">#REF!</definedName>
    <definedName name="ResultadoRegTrib">#REF!</definedName>
    <definedName name="ResultadoRegTrib2">#REF!</definedName>
    <definedName name="Riac">#REF!</definedName>
    <definedName name="rio">#REF!</definedName>
    <definedName name="rodacasa">#REF!</definedName>
    <definedName name="ROMU">#REF!</definedName>
    <definedName name="ROMULO">#REF!</definedName>
    <definedName name="RPass">#REF!</definedName>
    <definedName name="RVFM">#REF!</definedName>
    <definedName name="s" hidden="1">{#N/A,"70% Success",FALSE,"Sales Forecast";#N/A,#N/A,FALSE,"Sheet2"}</definedName>
    <definedName name="Sal">#REF!</definedName>
    <definedName name="Sal_Fin">#REF!</definedName>
    <definedName name="Sal_Ini">#REF!</definedName>
    <definedName name="Samb">#REF!</definedName>
    <definedName name="SAOPAULO">#REF!</definedName>
    <definedName name="sdfasfdas">#REF!</definedName>
    <definedName name="SEDE">#REF!</definedName>
    <definedName name="Sede_Detran_Consulta">#REF!</definedName>
    <definedName name="segurança">#REF!</definedName>
    <definedName name="SeleçãoMatEspecial">#REF!</definedName>
    <definedName name="SelecionaLinhasOcultas">#REF!,#REF!</definedName>
    <definedName name="SemComissão?">#REF!</definedName>
    <definedName name="semnome">#REF!</definedName>
    <definedName name="sept">#REF!</definedName>
    <definedName name="SERV_09">#REF!</definedName>
    <definedName name="SERV01">#REF!</definedName>
    <definedName name="SERV02">#REF!</definedName>
    <definedName name="SERV03">#REF!</definedName>
    <definedName name="SERV04">#REF!</definedName>
    <definedName name="SERV05">#REF!</definedName>
    <definedName name="SERV06">#REF!,#REF!</definedName>
    <definedName name="SERV07">#REF!</definedName>
    <definedName name="SERV08">#REF!</definedName>
    <definedName name="SERV09">#REF!</definedName>
    <definedName name="SERV10">#REF!</definedName>
    <definedName name="SERV11">#REF!</definedName>
    <definedName name="SERV12">#REF!</definedName>
    <definedName name="SERV13">#REF!</definedName>
    <definedName name="SERV14">#REF!</definedName>
    <definedName name="SERV15">#REF!</definedName>
    <definedName name="SERV16">#REF!</definedName>
    <definedName name="SERV18">#REF!</definedName>
    <definedName name="SERV19">#REF!</definedName>
    <definedName name="SERV20">#REF!</definedName>
    <definedName name="SERV21">#REF!</definedName>
    <definedName name="SERV22">#REF!</definedName>
    <definedName name="servauxiliares">#REF!</definedName>
    <definedName name="SERVIÇOS_COMPLEMENTARES">#REF!</definedName>
    <definedName name="SERVIÇOS_PRELIMINARES">#REF!</definedName>
    <definedName name="Servicos_Tecnicos">#REF!</definedName>
    <definedName name="Serviços_Técnicos">#REF!</definedName>
    <definedName name="Servicos_Tecnicos_">#REF!</definedName>
    <definedName name="SERVPRELIMINARES">#REF!</definedName>
    <definedName name="SERVSINAP">#REF!</definedName>
    <definedName name="SETEMBRO">#REF!</definedName>
    <definedName name="SIF">#REF!</definedName>
    <definedName name="siglaespecial">#REF!</definedName>
    <definedName name="Sinaliz">#REF!</definedName>
    <definedName name="sinap">#REF!</definedName>
    <definedName name="SINAPINSUM">#REF!</definedName>
    <definedName name="SINAPINSUMO">#REF!</definedName>
    <definedName name="SINAPSERV">#REF!</definedName>
    <definedName name="skate">#REF!</definedName>
    <definedName name="SLD.000.C.0.00.0000.00.00.0.DREAL119">0</definedName>
    <definedName name="SLD.000.C.0.00.0000.00.00.0.DREAL129">0</definedName>
    <definedName name="SLD.000.C.0.00.0000.00.00.0.DREAL130">0</definedName>
    <definedName name="SLD.000.C.0.00.0000.00.00.0.DREAL138">12121170.67</definedName>
    <definedName name="SLD.000.C.0.00.0000.00.00.0.DREAL139">29795692.55</definedName>
    <definedName name="SLD.000.C.0.00.0000.00.00.0.DREAL142">1618477.06</definedName>
    <definedName name="SLD.000.C.0.00.0000.00.00.0.DREAL146">81246349.39</definedName>
    <definedName name="SLD.000.C.0.00.0000.00.00.0.DREAL148">0</definedName>
    <definedName name="SLD.000.C.0.00.0000.00.00.0.DREAL149">0</definedName>
    <definedName name="SLD.000.C.0.00.0000.00.00.0.DREAL150">0</definedName>
    <definedName name="SLD.000.C.0.00.0000.00.00.0.DREAL153">0</definedName>
    <definedName name="SLD.000.C.0.00.0000.00.01.0.DREAL118">88144</definedName>
    <definedName name="SLD.000.C.0.00.0000.00.01.0.DREAL120">30617</definedName>
    <definedName name="SLD.000.C.0.00.0000.00.01.0.DREAL122">52662</definedName>
    <definedName name="SLD.000.C.0.00.0000.00.01.0.DREAL125">122159</definedName>
    <definedName name="SLD.000.C.0.00.0000.00.01.0.DREAL127">984885</definedName>
    <definedName name="SLD.000.C.0.00.0000.00.01.0.DREAL128">-156568</definedName>
    <definedName name="SLD.000.C.0.00.0000.00.01.0.DREAL134">93583</definedName>
    <definedName name="SLD.000.C.0.00.0000.00.01.0.DREAL135">8003</definedName>
    <definedName name="SLD.000.C.0.00.0000.00.01.0.DREAL136">4560</definedName>
    <definedName name="SLD.000.C.0.00.0000.00.01.0.DREAL137">5363</definedName>
    <definedName name="SLD.000.C.0.00.0000.00.01.0.DREAL139">29796</definedName>
    <definedName name="SLD.000.C.0.00.0000.00.01.0.DREAL142">1618</definedName>
    <definedName name="SLD.000.C.0.00.0000.00.01.0.DREAL144">541361</definedName>
    <definedName name="SLD.000.C.0.00.0000.00.01.0.DREAL145">118057</definedName>
    <definedName name="SLD.000.C.0.00.0000.00.01.0.DREAL147">1583</definedName>
    <definedName name="SLD.000.C.0.00.0000.00.01.0.DREAL152">171162</definedName>
    <definedName name="SLD.000.C.0.00.0000.00.01.0.DREAL154">-11794</definedName>
    <definedName name="SLD.000.C.0.00.0000.00.01.0.DREAL155">37396</definedName>
    <definedName name="SLD.000.C.0.02.0000.00.00.0.DREAL119">2176060.1</definedName>
    <definedName name="SLD.000.C.0.02.0000.00.00.0.DREAL129">0</definedName>
    <definedName name="SLD.000.C.0.02.0000.00.00.0.DREAL130">0</definedName>
    <definedName name="SLD.000.C.0.02.0000.00.00.0.DREAL138">324824.89</definedName>
    <definedName name="SLD.000.C.0.02.0000.00.00.0.DREAL142">1771451.65</definedName>
    <definedName name="SLD.000.C.0.02.0000.00.00.0.DREAL146">76380485.01</definedName>
    <definedName name="SLD.000.C.0.02.0000.00.00.0.DREAL148">0</definedName>
    <definedName name="SLD.000.C.0.02.0000.00.00.0.DREAL149">0</definedName>
    <definedName name="SLD.000.C.0.02.0000.00.00.0.DREAL150">0</definedName>
    <definedName name="SLD.000.C.0.02.0000.00.00.0.DREAL153">0</definedName>
    <definedName name="SLD.000.C.0.02.0000.00.01.0.DBL26">72764</definedName>
    <definedName name="SLD.000.C.0.02.0000.00.01.0.DBL27">34539</definedName>
    <definedName name="SLD.000.C.0.02.0000.00.01.0.DBL30">57229</definedName>
    <definedName name="SLD.000.C.0.02.0000.00.01.0.DBL32">123744</definedName>
    <definedName name="SLD.000.C.0.02.0000.00.01.0.DBL35">977635</definedName>
    <definedName name="SLD.000.C.0.02.0000.00.01.0.DBL36">-142343</definedName>
    <definedName name="SLD.000.C.0.02.0000.00.01.0.DBL51">101530</definedName>
    <definedName name="SLD.000.C.0.02.0000.00.01.0.DBL52">10493</definedName>
    <definedName name="SLD.000.C.0.02.0000.00.01.0.DBL53">4126</definedName>
    <definedName name="SLD.000.C.0.02.0000.00.01.0.DBL54">33308</definedName>
    <definedName name="SLD.000.C.0.02.0000.00.01.0.DBL56">1052</definedName>
    <definedName name="SLD.000.C.0.02.0000.00.01.0.DBL57">0</definedName>
    <definedName name="SLD.000.C.0.02.0000.00.01.0.DBL60">622320</definedName>
    <definedName name="SLD.000.C.0.02.0000.00.01.0.DBL61">114000</definedName>
    <definedName name="SLD.000.C.0.02.0000.00.01.0.DBL64">1583</definedName>
    <definedName name="SLD.000.C.0.02.0000.00.01.0.DBL69">171162</definedName>
    <definedName name="SLD.000.C.0.02.0000.00.01.0.DBL71">-11794</definedName>
    <definedName name="SLD.000.C.0.02.0000.00.01.0.DBL72">-918</definedName>
    <definedName name="SLD.000.C.0.02.0000.00.01.0.DREAL118">72764</definedName>
    <definedName name="SLD.000.C.0.02.0000.00.01.0.DREAL119">2176</definedName>
    <definedName name="SLD.000.C.0.02.0000.00.01.0.DREAL120">32363</definedName>
    <definedName name="SLD.000.C.0.02.0000.00.01.0.DREAL122">57229</definedName>
    <definedName name="SLD.000.C.0.02.0000.00.01.0.DREAL125">123744</definedName>
    <definedName name="SLD.000.C.0.02.0000.00.01.0.DREAL127">977635</definedName>
    <definedName name="SLD.000.C.0.02.0000.00.01.0.DREAL128">-142343</definedName>
    <definedName name="SLD.000.C.0.02.0000.00.01.0.DREAL134">101530</definedName>
    <definedName name="SLD.000.C.0.02.0000.00.01.0.DREAL135">8722</definedName>
    <definedName name="SLD.000.C.0.02.0000.00.01.0.DREAL136">4126</definedName>
    <definedName name="SLD.000.C.0.02.0000.00.01.0.DREAL137">3961</definedName>
    <definedName name="SLD.000.C.0.02.0000.00.01.0.DREAL138">325</definedName>
    <definedName name="SLD.000.C.0.02.0000.00.01.0.DREAL139">29347</definedName>
    <definedName name="SLD.000.C.0.02.0000.00.01.0.DREAL142">1771</definedName>
    <definedName name="SLD.000.C.0.02.0000.00.01.0.DREAL144">622320</definedName>
    <definedName name="SLD.000.C.0.02.0000.00.01.0.DREAL145">114000</definedName>
    <definedName name="SLD.000.C.0.02.0000.00.01.0.DREAL146">76380</definedName>
    <definedName name="SLD.000.C.0.02.0000.00.01.0.DREAL147">1583</definedName>
    <definedName name="SLD.000.C.0.02.0000.00.01.0.DREAL152">171162</definedName>
    <definedName name="SLD.000.C.0.02.0000.00.01.0.DREAL154">-11794</definedName>
    <definedName name="SLD.000.C.0.02.0000.00.01.0.DREAL155">-918</definedName>
    <definedName name="SLD.001.C.0.01.2003.00.00.0.DREAL129">0</definedName>
    <definedName name="SLD.001.C.0.01.2003.00.00.0.DREAL130">0</definedName>
    <definedName name="SLD.001.C.0.01.2003.00.00.0.DREAL142">2766776.65</definedName>
    <definedName name="SLD.001.C.0.01.2003.00.00.0.DREAL148">0</definedName>
    <definedName name="SLD.001.C.0.01.2003.00.00.0.DREAL149">0</definedName>
    <definedName name="SLD.001.C.0.01.2003.00.00.0.DREAL150">0</definedName>
    <definedName name="SLD.001.C.0.01.2003.00.00.0.DREAL153">0</definedName>
    <definedName name="SLD.001.C.0.01.2003.00.01.0.DBL56">1127</definedName>
    <definedName name="SLD.001.C.0.01.2003.00.01.0.DREAL118">60628</definedName>
    <definedName name="SLD.001.C.0.01.2003.00.01.0.DREAL119">1634</definedName>
    <definedName name="SLD.001.C.0.01.2003.00.01.0.DREAL120">33014</definedName>
    <definedName name="SLD.001.C.0.01.2003.00.01.0.DREAL122">55803</definedName>
    <definedName name="SLD.001.C.0.01.2003.00.01.0.DREAL125">124507</definedName>
    <definedName name="SLD.001.C.0.01.2003.00.01.0.DREAL127">975938</definedName>
    <definedName name="SLD.001.C.0.01.2003.00.01.0.DREAL128">-135539</definedName>
    <definedName name="SLD.001.C.0.01.2003.00.01.0.DREAL134">94404</definedName>
    <definedName name="SLD.001.C.0.01.2003.00.01.0.DREAL135">9738</definedName>
    <definedName name="SLD.001.C.0.01.2003.00.01.0.DREAL136">4082</definedName>
    <definedName name="SLD.001.C.0.01.2003.00.01.0.DREAL137">4058</definedName>
    <definedName name="SLD.001.C.0.01.2003.00.01.0.DREAL138">1509</definedName>
    <definedName name="SLD.001.C.0.01.2003.00.01.0.DREAL139">29056</definedName>
    <definedName name="SLD.001.C.0.01.2003.00.01.0.DREAL140">0</definedName>
    <definedName name="SLD.001.C.0.01.2003.00.01.0.DREAL144">619406</definedName>
    <definedName name="SLD.001.C.0.01.2003.00.01.0.DREAL145">111163</definedName>
    <definedName name="SLD.001.C.0.01.2003.00.01.0.DREAL146">75508</definedName>
    <definedName name="SLD.001.C.0.01.2003.00.01.0.DREAL147">1583</definedName>
    <definedName name="SLD.001.C.0.01.2003.00.01.0.DREAL152">171162</definedName>
    <definedName name="SLD.001.C.0.01.2003.00.01.0.DREAL154">-11794</definedName>
    <definedName name="SLD.001.C.0.01.2003.00.01.0.DREAL155">2214</definedName>
    <definedName name="SLD.001.C.0.02.0000.00.00.0.DREAL129">0</definedName>
    <definedName name="SLD.001.C.0.02.0000.00.00.0.DREAL130">0</definedName>
    <definedName name="SLD.001.C.0.02.0000.00.00.0.DREAL142">1771451.65</definedName>
    <definedName name="SLD.001.C.0.02.0000.00.00.0.DREAL148">0</definedName>
    <definedName name="SLD.001.C.0.02.0000.00.00.0.DREAL149">0</definedName>
    <definedName name="SLD.001.C.0.02.0000.00.00.0.DREAL150">0</definedName>
    <definedName name="SLD.001.C.0.02.0000.00.00.0.DREAL153">0</definedName>
    <definedName name="SLD.001.C.0.02.0000.00.01.0.DBL56">1052</definedName>
    <definedName name="SLD.001.C.0.02.0000.00.01.0.DREAL118">72764</definedName>
    <definedName name="SLD.001.C.0.02.0000.00.01.0.DREAL119">2176</definedName>
    <definedName name="SLD.001.C.0.02.0000.00.01.0.DREAL120">32363</definedName>
    <definedName name="SLD.001.C.0.02.0000.00.01.0.DREAL122">57229</definedName>
    <definedName name="SLD.001.C.0.02.0000.00.01.0.DREAL125">123744</definedName>
    <definedName name="SLD.001.C.0.02.0000.00.01.0.DREAL127">977635</definedName>
    <definedName name="SLD.001.C.0.02.0000.00.01.0.DREAL128">-142343</definedName>
    <definedName name="SLD.001.C.0.02.0000.00.01.0.DREAL134">101530</definedName>
    <definedName name="SLD.001.C.0.02.0000.00.01.0.DREAL135">8722</definedName>
    <definedName name="SLD.001.C.0.02.0000.00.01.0.DREAL136">4126</definedName>
    <definedName name="SLD.001.C.0.02.0000.00.01.0.DREAL137">3961</definedName>
    <definedName name="SLD.001.C.0.02.0000.00.01.0.DREAL138">325</definedName>
    <definedName name="SLD.001.C.0.02.0000.00.01.0.DREAL139">29347</definedName>
    <definedName name="SLD.001.C.0.02.0000.00.01.0.DREAL144">622320</definedName>
    <definedName name="SLD.001.C.0.02.0000.00.01.0.DREAL145">114000</definedName>
    <definedName name="SLD.001.C.0.02.0000.00.01.0.DREAL146">76380</definedName>
    <definedName name="SLD.001.C.0.02.0000.00.01.0.DREAL147">1583</definedName>
    <definedName name="SLD.001.C.0.02.0000.00.01.0.DREAL152">171162</definedName>
    <definedName name="SLD.001.C.0.02.0000.00.01.0.DREAL154">-11794</definedName>
    <definedName name="SLD.001.C.0.02.0000.00.01.0.DREAL155">-918</definedName>
    <definedName name="SLD.001.C.0.02.2003.00.00.0.DREAL129">0</definedName>
    <definedName name="SLD.001.C.0.02.2003.00.00.0.DREAL130">0</definedName>
    <definedName name="SLD.001.C.0.02.2003.00.00.0.DREAL142">1771451.65</definedName>
    <definedName name="SLD.001.C.0.02.2003.00.00.0.DREAL148">0</definedName>
    <definedName name="SLD.001.C.0.02.2003.00.00.0.DREAL149">0</definedName>
    <definedName name="SLD.001.C.0.02.2003.00.00.0.DREAL150">0</definedName>
    <definedName name="SLD.001.C.0.02.2003.00.00.0.DREAL153">0</definedName>
    <definedName name="SLD.001.C.0.02.2003.00.01.0.DBL56">1052</definedName>
    <definedName name="SLD.001.C.0.02.2003.00.01.0.DREAL118">72764</definedName>
    <definedName name="SLD.001.C.0.02.2003.00.01.0.DREAL119">2176</definedName>
    <definedName name="SLD.001.C.0.02.2003.00.01.0.DREAL120">32363</definedName>
    <definedName name="SLD.001.C.0.02.2003.00.01.0.DREAL122">57229</definedName>
    <definedName name="SLD.001.C.0.02.2003.00.01.0.DREAL125">123744</definedName>
    <definedName name="SLD.001.C.0.02.2003.00.01.0.DREAL127">977635</definedName>
    <definedName name="SLD.001.C.0.02.2003.00.01.0.DREAL128">-142343</definedName>
    <definedName name="SLD.001.C.0.02.2003.00.01.0.DREAL134">101530</definedName>
    <definedName name="SLD.001.C.0.02.2003.00.01.0.DREAL135">8722</definedName>
    <definedName name="SLD.001.C.0.02.2003.00.01.0.DREAL136">4126</definedName>
    <definedName name="SLD.001.C.0.02.2003.00.01.0.DREAL137">3961</definedName>
    <definedName name="SLD.001.C.0.02.2003.00.01.0.DREAL138">325</definedName>
    <definedName name="SLD.001.C.0.02.2003.00.01.0.DREAL139">29347</definedName>
    <definedName name="SLD.001.C.0.02.2003.00.01.0.DREAL140">0</definedName>
    <definedName name="SLD.001.C.0.02.2003.00.01.0.DREAL144">622320</definedName>
    <definedName name="SLD.001.C.0.02.2003.00.01.0.DREAL145">114000</definedName>
    <definedName name="SLD.001.C.0.02.2003.00.01.0.DREAL146">76380</definedName>
    <definedName name="SLD.001.C.0.02.2003.00.01.0.DREAL147">1583</definedName>
    <definedName name="SLD.001.C.0.02.2003.00.01.0.DREAL152">171162</definedName>
    <definedName name="SLD.001.C.0.02.2003.00.01.0.DREAL154">-11794</definedName>
    <definedName name="SLD.001.C.0.02.2003.00.01.0.DREAL155">-918</definedName>
    <definedName name="SLD.001.C.0.03.2003.00.00.0.DREAL129">0</definedName>
    <definedName name="SLD.001.C.0.03.2003.00.00.0.DREAL130">0</definedName>
    <definedName name="SLD.001.C.0.03.2003.00.00.0.DREAL142">1593210.85</definedName>
    <definedName name="SLD.001.C.0.03.2003.00.00.0.DREAL148">0</definedName>
    <definedName name="SLD.001.C.0.03.2003.00.00.0.DREAL149">0</definedName>
    <definedName name="SLD.001.C.0.03.2003.00.00.0.DREAL150">0</definedName>
    <definedName name="SLD.001.C.0.03.2003.00.00.0.DREAL153">0</definedName>
    <definedName name="SLD.001.C.0.03.2003.00.01.0.DBL56">1140</definedName>
    <definedName name="SLD.001.C.0.03.2003.00.01.0.DREAL118">86750</definedName>
    <definedName name="SLD.001.C.0.03.2003.00.01.0.DREAL119">0</definedName>
    <definedName name="SLD.001.C.0.03.2003.00.01.0.DREAL120">30523</definedName>
    <definedName name="SLD.001.C.0.03.2003.00.01.0.DREAL122">55316</definedName>
    <definedName name="SLD.001.C.0.03.2003.00.01.0.DREAL125">122925</definedName>
    <definedName name="SLD.001.C.0.03.2003.00.01.0.DREAL127">981508</definedName>
    <definedName name="SLD.001.C.0.03.2003.00.01.0.DREAL128">-149448</definedName>
    <definedName name="SLD.001.C.0.03.2003.00.01.0.DREAL134">103704</definedName>
    <definedName name="SLD.001.C.0.03.2003.00.01.0.DREAL135">8180</definedName>
    <definedName name="SLD.001.C.0.03.2003.00.01.0.DREAL136">4613</definedName>
    <definedName name="SLD.001.C.0.03.2003.00.01.0.DREAL137">4520</definedName>
    <definedName name="SLD.001.C.0.03.2003.00.01.0.DREAL138">5231</definedName>
    <definedName name="SLD.001.C.0.03.2003.00.01.0.DREAL139">29061</definedName>
    <definedName name="SLD.001.C.0.03.2003.00.01.0.DREAL140">6216</definedName>
    <definedName name="SLD.001.C.0.03.2003.00.01.0.DREAL142">1593</definedName>
    <definedName name="SLD.001.C.0.03.2003.00.01.0.DREAL144">596512</definedName>
    <definedName name="SLD.001.C.0.03.2003.00.01.0.DREAL145">116307</definedName>
    <definedName name="SLD.001.C.0.03.2003.00.01.0.DREAL146">77226</definedName>
    <definedName name="SLD.001.C.0.03.2003.00.01.0.DREAL147">1583</definedName>
    <definedName name="SLD.001.C.0.03.2003.00.01.0.DREAL152">171162</definedName>
    <definedName name="SLD.001.C.0.03.2003.00.01.0.DREAL154">-11794</definedName>
    <definedName name="SLD.001.C.0.03.2003.00.01.0.DREAL155">12319</definedName>
    <definedName name="SLD.001.C.0.04.0000.00.00.0.DREAL129">0</definedName>
    <definedName name="SLD.001.C.0.04.0000.00.00.0.DREAL130">0</definedName>
    <definedName name="SLD.001.C.0.04.0000.00.00.0.DREAL142">1618477.06</definedName>
    <definedName name="SLD.001.C.0.04.0000.00.00.0.DREAL148">0</definedName>
    <definedName name="SLD.001.C.0.04.0000.00.00.0.DREAL149">0</definedName>
    <definedName name="SLD.001.C.0.04.0000.00.00.0.DREAL150">0</definedName>
    <definedName name="SLD.001.C.0.04.0000.00.00.0.DREAL153">0</definedName>
    <definedName name="SLD.001.C.0.04.0000.00.01.0.DBL56">1154</definedName>
    <definedName name="SLD.001.C.0.04.0000.00.01.0.DREAL118">88144</definedName>
    <definedName name="SLD.001.C.0.04.0000.00.01.0.DREAL119">0</definedName>
    <definedName name="SLD.001.C.0.04.0000.00.01.0.DREAL120">30617</definedName>
    <definedName name="SLD.001.C.0.04.0000.00.01.0.DREAL122">52662</definedName>
    <definedName name="SLD.001.C.0.04.0000.00.01.0.DREAL125">122159</definedName>
    <definedName name="SLD.001.C.0.04.0000.00.01.0.DREAL127">984885</definedName>
    <definedName name="SLD.001.C.0.04.0000.00.01.0.DREAL128">-156568</definedName>
    <definedName name="SLD.001.C.0.04.0000.00.01.0.DREAL134">93583</definedName>
    <definedName name="SLD.001.C.0.04.0000.00.01.0.DREAL135">8003</definedName>
    <definedName name="SLD.001.C.0.04.0000.00.01.0.DREAL136">4560</definedName>
    <definedName name="SLD.001.C.0.04.0000.00.01.0.DREAL137">5363</definedName>
    <definedName name="SLD.001.C.0.04.0000.00.01.0.DREAL138">12121</definedName>
    <definedName name="SLD.001.C.0.04.0000.00.01.0.DREAL139">29796</definedName>
    <definedName name="SLD.001.C.0.04.0000.00.01.0.DREAL144">541361</definedName>
    <definedName name="SLD.001.C.0.04.0000.00.01.0.DREAL145">118057</definedName>
    <definedName name="SLD.001.C.0.04.0000.00.01.0.DREAL146">81246</definedName>
    <definedName name="SLD.001.C.0.04.0000.00.01.0.DREAL147">1583</definedName>
    <definedName name="SLD.001.C.0.04.0000.00.01.0.DREAL152">171162</definedName>
    <definedName name="SLD.001.C.0.04.0000.00.01.0.DREAL154">-11794</definedName>
    <definedName name="SLD.001.C.0.04.0000.00.01.0.DREAL155">37396</definedName>
    <definedName name="SLD.001.C.0.04.2003.00.00.0.DREAL129">0</definedName>
    <definedName name="SLD.001.C.0.04.2003.00.00.0.DREAL130">0</definedName>
    <definedName name="SLD.001.C.0.04.2003.00.00.0.DREAL142">1618477.06</definedName>
    <definedName name="SLD.001.C.0.04.2003.00.00.0.DREAL148">0</definedName>
    <definedName name="SLD.001.C.0.04.2003.00.00.0.DREAL149">0</definedName>
    <definedName name="SLD.001.C.0.04.2003.00.00.0.DREAL150">0</definedName>
    <definedName name="SLD.001.C.0.04.2003.00.00.0.DREAL153">0</definedName>
    <definedName name="SLD.001.C.0.04.2003.00.01.0.DBL56">1154</definedName>
    <definedName name="SLD.001.C.0.04.2003.00.01.0.DREAL118">88144</definedName>
    <definedName name="SLD.001.C.0.04.2003.00.01.0.DREAL119">0</definedName>
    <definedName name="SLD.001.C.0.04.2003.00.01.0.DREAL120">30617</definedName>
    <definedName name="SLD.001.C.0.04.2003.00.01.0.DREAL122">52662</definedName>
    <definedName name="SLD.001.C.0.04.2003.00.01.0.DREAL125">122159</definedName>
    <definedName name="SLD.001.C.0.04.2003.00.01.0.DREAL127">984885</definedName>
    <definedName name="SLD.001.C.0.04.2003.00.01.0.DREAL128">-156568</definedName>
    <definedName name="SLD.001.C.0.04.2003.00.01.0.DREAL134">93583</definedName>
    <definedName name="SLD.001.C.0.04.2003.00.01.0.DREAL135">8003</definedName>
    <definedName name="SLD.001.C.0.04.2003.00.01.0.DREAL136">4560</definedName>
    <definedName name="SLD.001.C.0.04.2003.00.01.0.DREAL137">5363</definedName>
    <definedName name="SLD.001.C.0.04.2003.00.01.0.DREAL138">12121</definedName>
    <definedName name="SLD.001.C.0.04.2003.00.01.0.DREAL139">29796</definedName>
    <definedName name="SLD.001.C.0.04.2003.00.01.0.DREAL140">26687</definedName>
    <definedName name="SLD.001.C.0.04.2003.00.01.0.DREAL142">1618</definedName>
    <definedName name="SLD.001.C.0.04.2003.00.01.0.DREAL144">541361</definedName>
    <definedName name="SLD.001.C.0.04.2003.00.01.0.DREAL145">118057</definedName>
    <definedName name="SLD.001.C.0.04.2003.00.01.0.DREAL146">81246</definedName>
    <definedName name="SLD.001.C.0.04.2003.00.01.0.DREAL147">1583</definedName>
    <definedName name="SLD.001.C.0.04.2003.00.01.0.DREAL152">171162</definedName>
    <definedName name="SLD.001.C.0.04.2003.00.01.0.DREAL154">-11794</definedName>
    <definedName name="SLD.001.C.0.04.2003.00.01.0.DREAL155">37396</definedName>
    <definedName name="SLD.001.C.0.05.0000.00.00.0.DREAL129">0</definedName>
    <definedName name="SLD.001.C.0.05.0000.00.00.0.DREAL130">0</definedName>
    <definedName name="SLD.001.C.0.05.0000.00.00.0.DREAL142">0</definedName>
    <definedName name="SLD.001.C.0.05.0000.00.00.0.DREAL148">0</definedName>
    <definedName name="SLD.001.C.0.05.0000.00.00.0.DREAL149">0</definedName>
    <definedName name="SLD.001.C.0.05.0000.00.00.0.DREAL150">0</definedName>
    <definedName name="SLD.001.C.0.05.0000.00.00.0.DREAL153">0</definedName>
    <definedName name="SLD.001.C.0.05.0000.00.01.0.DBL56">0</definedName>
    <definedName name="SLD.001.C.0.05.0000.00.01.0.DREAL118">0</definedName>
    <definedName name="SLD.001.C.0.05.0000.00.01.0.DREAL119">0</definedName>
    <definedName name="SLD.001.C.0.05.0000.00.01.0.DREAL120">0</definedName>
    <definedName name="SLD.001.C.0.05.0000.00.01.0.DREAL122">0</definedName>
    <definedName name="SLD.001.C.0.05.0000.00.01.0.DREAL125">0</definedName>
    <definedName name="SLD.001.C.0.05.0000.00.01.0.DREAL127">0</definedName>
    <definedName name="SLD.001.C.0.05.0000.00.01.0.DREAL128">0</definedName>
    <definedName name="SLD.001.C.0.05.0000.00.01.0.DREAL134">0</definedName>
    <definedName name="SLD.001.C.0.05.0000.00.01.0.DREAL135">0</definedName>
    <definedName name="SLD.001.C.0.05.0000.00.01.0.DREAL136">0</definedName>
    <definedName name="SLD.001.C.0.05.0000.00.01.0.DREAL137">0</definedName>
    <definedName name="SLD.001.C.0.05.0000.00.01.0.DREAL138">0</definedName>
    <definedName name="SLD.001.C.0.05.0000.00.01.0.DREAL139">0</definedName>
    <definedName name="SLD.001.C.0.05.0000.00.01.0.DREAL144">0</definedName>
    <definedName name="SLD.001.C.0.05.0000.00.01.0.DREAL145">0</definedName>
    <definedName name="SLD.001.C.0.05.0000.00.01.0.DREAL146">0</definedName>
    <definedName name="SLD.001.C.0.05.0000.00.01.0.DREAL147">0</definedName>
    <definedName name="SLD.001.C.0.05.0000.00.01.0.DREAL152">0</definedName>
    <definedName name="SLD.001.C.0.05.0000.00.01.0.DREAL154">0</definedName>
    <definedName name="SLD.001.C.0.05.0000.00.01.0.DREAL155">0</definedName>
    <definedName name="SLD.001.C.0.05.2003.00.00.0.DREAL129">0</definedName>
    <definedName name="SLD.001.C.0.05.2003.00.00.0.DREAL130">0</definedName>
    <definedName name="SLD.001.C.0.05.2003.00.00.0.DREAL142">0</definedName>
    <definedName name="SLD.001.C.0.05.2003.00.00.0.DREAL148">0</definedName>
    <definedName name="SLD.001.C.0.05.2003.00.00.0.DREAL149">0</definedName>
    <definedName name="SLD.001.C.0.05.2003.00.00.0.DREAL150">0</definedName>
    <definedName name="SLD.001.C.0.05.2003.00.00.0.DREAL153">0</definedName>
    <definedName name="SLD.001.C.0.05.2003.00.01.0.DBL56">1217</definedName>
    <definedName name="SLD.001.C.0.05.2003.00.01.0.DREAL118">39967</definedName>
    <definedName name="SLD.001.C.0.05.2003.00.01.0.DREAL119">0</definedName>
    <definedName name="SLD.001.C.0.05.2003.00.01.0.DREAL120">38762</definedName>
    <definedName name="SLD.001.C.0.05.2003.00.01.0.DREAL122">53315</definedName>
    <definedName name="SLD.001.C.0.05.2003.00.01.0.DREAL125">121399</definedName>
    <definedName name="SLD.001.C.0.05.2003.00.01.0.DREAL127">988529</definedName>
    <definedName name="SLD.001.C.0.05.2003.00.01.0.DREAL128">-163704</definedName>
    <definedName name="SLD.001.C.0.05.2003.00.01.0.DREAL134">85480</definedName>
    <definedName name="SLD.001.C.0.05.2003.00.01.0.DREAL135">7863</definedName>
    <definedName name="SLD.001.C.0.05.2003.00.01.0.DREAL136">4642</definedName>
    <definedName name="SLD.001.C.0.05.2003.00.01.0.DREAL137">4001</definedName>
    <definedName name="SLD.001.C.0.05.2003.00.01.0.DREAL138">87</definedName>
    <definedName name="SLD.001.C.0.05.2003.00.01.0.DREAL139">29907</definedName>
    <definedName name="SLD.001.C.0.05.2003.00.01.0.DREAL140">18348</definedName>
    <definedName name="SLD.001.C.0.05.2003.00.01.0.DREAL142">9469</definedName>
    <definedName name="SLD.001.C.0.05.2003.00.01.0.DREAL144">520500</definedName>
    <definedName name="SLD.001.C.0.05.2003.00.01.0.DREAL145">118732</definedName>
    <definedName name="SLD.001.C.0.05.2003.00.01.0.DREAL146">82239</definedName>
    <definedName name="SLD.001.C.0.05.2003.00.01.0.DREAL147">1583</definedName>
    <definedName name="SLD.001.C.0.05.2003.00.01.0.DREAL152">171162</definedName>
    <definedName name="SLD.001.C.0.05.2003.00.01.0.DREAL154">-11794</definedName>
    <definedName name="SLD.001.C.0.05.2003.00.01.0.DREAL155">34829</definedName>
    <definedName name="SLD.001.C.0.06.0000.00.00.0.DREAL129">0</definedName>
    <definedName name="SLD.001.C.0.06.0000.00.00.0.DREAL130">0</definedName>
    <definedName name="SLD.001.C.0.06.0000.00.00.0.DREAL142">0</definedName>
    <definedName name="SLD.001.C.0.06.0000.00.00.0.DREAL148">0</definedName>
    <definedName name="SLD.001.C.0.06.0000.00.00.0.DREAL149">0</definedName>
    <definedName name="SLD.001.C.0.06.0000.00.00.0.DREAL150">0</definedName>
    <definedName name="SLD.001.C.0.06.0000.00.00.0.DREAL153">0</definedName>
    <definedName name="SLD.001.C.0.06.0000.00.01.0.DBL56">0</definedName>
    <definedName name="SLD.001.C.0.06.0000.00.01.0.DREAL118">0</definedName>
    <definedName name="SLD.001.C.0.06.0000.00.01.0.DREAL119">0</definedName>
    <definedName name="SLD.001.C.0.06.0000.00.01.0.DREAL120">0</definedName>
    <definedName name="SLD.001.C.0.06.0000.00.01.0.DREAL122">0</definedName>
    <definedName name="SLD.001.C.0.06.0000.00.01.0.DREAL125">0</definedName>
    <definedName name="SLD.001.C.0.06.0000.00.01.0.DREAL127">0</definedName>
    <definedName name="SLD.001.C.0.06.0000.00.01.0.DREAL128">0</definedName>
    <definedName name="SLD.001.C.0.06.0000.00.01.0.DREAL134">0</definedName>
    <definedName name="SLD.001.C.0.06.0000.00.01.0.DREAL135">0</definedName>
    <definedName name="SLD.001.C.0.06.0000.00.01.0.DREAL136">0</definedName>
    <definedName name="SLD.001.C.0.06.0000.00.01.0.DREAL137">0</definedName>
    <definedName name="SLD.001.C.0.06.0000.00.01.0.DREAL138">0</definedName>
    <definedName name="SLD.001.C.0.06.0000.00.01.0.DREAL139">0</definedName>
    <definedName name="SLD.001.C.0.06.0000.00.01.0.DREAL144">0</definedName>
    <definedName name="SLD.001.C.0.06.0000.00.01.0.DREAL145">0</definedName>
    <definedName name="SLD.001.C.0.06.0000.00.01.0.DREAL146">0</definedName>
    <definedName name="SLD.001.C.0.06.0000.00.01.0.DREAL147">0</definedName>
    <definedName name="SLD.001.C.0.06.0000.00.01.0.DREAL152">0</definedName>
    <definedName name="SLD.001.C.0.06.0000.00.01.0.DREAL154">0</definedName>
    <definedName name="SLD.001.C.0.06.0000.00.01.0.DREAL155">0</definedName>
    <definedName name="SLD.001.C.0.06.2003.00.00.0.DREAL129">0</definedName>
    <definedName name="SLD.001.C.0.06.2003.00.00.0.DREAL130">0</definedName>
    <definedName name="SLD.001.C.0.06.2003.00.00.0.DREAL142">0</definedName>
    <definedName name="SLD.001.C.0.06.2003.00.00.0.DREAL148">0</definedName>
    <definedName name="SLD.001.C.0.06.2003.00.00.0.DREAL149">0</definedName>
    <definedName name="SLD.001.C.0.06.2003.00.00.0.DREAL150">0</definedName>
    <definedName name="SLD.001.C.0.06.2003.00.00.0.DREAL153">0</definedName>
    <definedName name="SLD.001.C.0.06.2003.00.01.0.DBL56">1182</definedName>
    <definedName name="SLD.001.C.0.06.2003.00.01.0.DREAL118">48282</definedName>
    <definedName name="SLD.001.C.0.06.2003.00.01.0.DREAL119">0</definedName>
    <definedName name="SLD.001.C.0.06.2003.00.01.0.DREAL120">37931</definedName>
    <definedName name="SLD.001.C.0.06.2003.00.01.0.DREAL122">52223</definedName>
    <definedName name="SLD.001.C.0.06.2003.00.01.0.DREAL125">121794</definedName>
    <definedName name="SLD.001.C.0.06.2003.00.01.0.DREAL127">990380</definedName>
    <definedName name="SLD.001.C.0.06.2003.00.01.0.DREAL128">-170705</definedName>
    <definedName name="SLD.001.C.0.06.2003.00.01.0.DREAL134">85383</definedName>
    <definedName name="SLD.001.C.0.06.2003.00.01.0.DREAL135">12040</definedName>
    <definedName name="SLD.001.C.0.06.2003.00.01.0.DREAL136">4802</definedName>
    <definedName name="SLD.001.C.0.06.2003.00.01.0.DREAL137">3721</definedName>
    <definedName name="SLD.001.C.0.06.2003.00.01.0.DREAL138">3668</definedName>
    <definedName name="SLD.001.C.0.06.2003.00.01.0.DREAL139">30096</definedName>
    <definedName name="SLD.001.C.0.06.2003.00.01.0.DREAL140">21454</definedName>
    <definedName name="SLD.001.C.0.06.2003.00.01.0.DREAL142">1465</definedName>
    <definedName name="SLD.001.C.0.06.2003.00.01.0.DREAL144">509221</definedName>
    <definedName name="SLD.001.C.0.06.2003.00.01.0.DREAL145">118658</definedName>
    <definedName name="SLD.001.C.0.06.2003.00.01.0.DREAL146">83273</definedName>
    <definedName name="SLD.001.C.0.06.2003.00.01.0.DREAL147">1583</definedName>
    <definedName name="SLD.001.C.0.06.2003.00.01.0.DREAL152">171162</definedName>
    <definedName name="SLD.001.C.0.06.2003.00.01.0.DREAL154">-11794</definedName>
    <definedName name="SLD.001.C.0.06.2003.00.01.0.DREAL155">43991</definedName>
    <definedName name="SLD.001.C.0.07.0000.00.00.0.DREAL129">0</definedName>
    <definedName name="SLD.001.C.0.07.0000.00.00.0.DREAL130">0</definedName>
    <definedName name="SLD.001.C.0.07.0000.00.00.0.DREAL142">0</definedName>
    <definedName name="SLD.001.C.0.07.0000.00.00.0.DREAL148">0</definedName>
    <definedName name="SLD.001.C.0.07.0000.00.00.0.DREAL149">0</definedName>
    <definedName name="SLD.001.C.0.07.0000.00.00.0.DREAL150">0</definedName>
    <definedName name="SLD.001.C.0.07.0000.00.00.0.DREAL153">0</definedName>
    <definedName name="SLD.001.C.0.07.0000.00.01.0.DBL56">0</definedName>
    <definedName name="SLD.001.C.0.07.0000.00.01.0.DREAL118">0</definedName>
    <definedName name="SLD.001.C.0.07.0000.00.01.0.DREAL119">0</definedName>
    <definedName name="SLD.001.C.0.07.0000.00.01.0.DREAL120">0</definedName>
    <definedName name="SLD.001.C.0.07.0000.00.01.0.DREAL122">0</definedName>
    <definedName name="SLD.001.C.0.07.0000.00.01.0.DREAL125">0</definedName>
    <definedName name="SLD.001.C.0.07.0000.00.01.0.DREAL127">0</definedName>
    <definedName name="SLD.001.C.0.07.0000.00.01.0.DREAL128">0</definedName>
    <definedName name="SLD.001.C.0.07.0000.00.01.0.DREAL134">0</definedName>
    <definedName name="SLD.001.C.0.07.0000.00.01.0.DREAL135">0</definedName>
    <definedName name="SLD.001.C.0.07.0000.00.01.0.DREAL136">0</definedName>
    <definedName name="SLD.001.C.0.07.0000.00.01.0.DREAL137">0</definedName>
    <definedName name="SLD.001.C.0.07.0000.00.01.0.DREAL138">0</definedName>
    <definedName name="SLD.001.C.0.07.0000.00.01.0.DREAL139">0</definedName>
    <definedName name="SLD.001.C.0.07.0000.00.01.0.DREAL144">0</definedName>
    <definedName name="SLD.001.C.0.07.0000.00.01.0.DREAL145">0</definedName>
    <definedName name="SLD.001.C.0.07.0000.00.01.0.DREAL146">0</definedName>
    <definedName name="SLD.001.C.0.07.0000.00.01.0.DREAL147">0</definedName>
    <definedName name="SLD.001.C.0.07.0000.00.01.0.DREAL152">0</definedName>
    <definedName name="SLD.001.C.0.07.0000.00.01.0.DREAL154">0</definedName>
    <definedName name="SLD.001.C.0.07.0000.00.01.0.DREAL155">0</definedName>
    <definedName name="SLD.001.C.0.07.2003.00.00.0.DREAL129">0</definedName>
    <definedName name="SLD.001.C.0.07.2003.00.00.0.DREAL130">0</definedName>
    <definedName name="SLD.001.C.0.07.2003.00.00.0.DREAL142">0</definedName>
    <definedName name="SLD.001.C.0.07.2003.00.00.0.DREAL148">0</definedName>
    <definedName name="SLD.001.C.0.07.2003.00.00.0.DREAL149">0</definedName>
    <definedName name="SLD.001.C.0.07.2003.00.00.0.DREAL150">0</definedName>
    <definedName name="SLD.001.C.0.07.2003.00.00.0.DREAL153">0</definedName>
    <definedName name="SLD.001.C.0.07.2003.00.01.0.DBL56">1537</definedName>
    <definedName name="SLD.001.C.0.07.2003.00.01.0.DREAL118">62152</definedName>
    <definedName name="SLD.001.C.0.07.2003.00.01.0.DREAL119">0</definedName>
    <definedName name="SLD.001.C.0.07.2003.00.01.0.DREAL120">57056</definedName>
    <definedName name="SLD.001.C.0.07.2003.00.01.0.DREAL122">52540</definedName>
    <definedName name="SLD.001.C.0.07.2003.00.01.0.DREAL125">119976</definedName>
    <definedName name="SLD.001.C.0.07.2003.00.01.0.DREAL127">998512</definedName>
    <definedName name="SLD.001.C.0.07.2003.00.01.0.DREAL128">-177905</definedName>
    <definedName name="SLD.001.C.0.07.2003.00.01.0.DREAL134">89340</definedName>
    <definedName name="SLD.001.C.0.07.2003.00.01.0.DREAL135">11407</definedName>
    <definedName name="SLD.001.C.0.07.2003.00.01.0.DREAL136">4944</definedName>
    <definedName name="SLD.001.C.0.07.2003.00.01.0.DREAL137">4823</definedName>
    <definedName name="SLD.001.C.0.07.2003.00.01.0.DREAL138">19347</definedName>
    <definedName name="SLD.001.C.0.07.2003.00.01.0.DREAL139">0</definedName>
    <definedName name="SLD.001.C.0.07.2003.00.01.0.DREAL140">19897</definedName>
    <definedName name="SLD.001.C.0.07.2003.00.01.0.DREAL142">2047</definedName>
    <definedName name="SLD.001.C.0.07.2003.00.01.0.DREAL144">517925</definedName>
    <definedName name="SLD.001.C.0.07.2003.00.01.0.DREAL145">119190</definedName>
    <definedName name="SLD.001.C.0.07.2003.00.01.0.DREAL146">115612</definedName>
    <definedName name="SLD.001.C.0.07.2003.00.01.0.DREAL147">1583</definedName>
    <definedName name="SLD.001.C.0.07.2003.00.01.0.DREAL152">171162</definedName>
    <definedName name="SLD.001.C.0.07.2003.00.01.0.DREAL154">-11794</definedName>
    <definedName name="SLD.001.C.0.07.2003.00.01.0.DREAL155">45310</definedName>
    <definedName name="SLD.001.C.0.08.0000.00.00.0.DREAL129">0</definedName>
    <definedName name="SLD.001.C.0.08.0000.00.00.0.DREAL130">0</definedName>
    <definedName name="SLD.001.C.0.08.0000.00.00.0.DREAL142">0</definedName>
    <definedName name="SLD.001.C.0.08.0000.00.00.0.DREAL148">0</definedName>
    <definedName name="SLD.001.C.0.08.0000.00.00.0.DREAL149">0</definedName>
    <definedName name="SLD.001.C.0.08.0000.00.00.0.DREAL150">0</definedName>
    <definedName name="SLD.001.C.0.08.0000.00.00.0.DREAL153">0</definedName>
    <definedName name="SLD.001.C.0.08.0000.00.01.0.DBL56">0</definedName>
    <definedName name="SLD.001.C.0.08.0000.00.01.0.DREAL118">0</definedName>
    <definedName name="SLD.001.C.0.08.0000.00.01.0.DREAL119">0</definedName>
    <definedName name="SLD.001.C.0.08.0000.00.01.0.DREAL120">0</definedName>
    <definedName name="SLD.001.C.0.08.0000.00.01.0.DREAL122">0</definedName>
    <definedName name="SLD.001.C.0.08.0000.00.01.0.DREAL125">0</definedName>
    <definedName name="SLD.001.C.0.08.0000.00.01.0.DREAL127">0</definedName>
    <definedName name="SLD.001.C.0.08.0000.00.01.0.DREAL128">0</definedName>
    <definedName name="SLD.001.C.0.08.0000.00.01.0.DREAL134">0</definedName>
    <definedName name="SLD.001.C.0.08.0000.00.01.0.DREAL135">0</definedName>
    <definedName name="SLD.001.C.0.08.0000.00.01.0.DREAL136">0</definedName>
    <definedName name="SLD.001.C.0.08.0000.00.01.0.DREAL137">0</definedName>
    <definedName name="SLD.001.C.0.08.0000.00.01.0.DREAL138">0</definedName>
    <definedName name="SLD.001.C.0.08.0000.00.01.0.DREAL139">0</definedName>
    <definedName name="SLD.001.C.0.08.0000.00.01.0.DREAL144">0</definedName>
    <definedName name="SLD.001.C.0.08.0000.00.01.0.DREAL145">0</definedName>
    <definedName name="SLD.001.C.0.08.0000.00.01.0.DREAL146">0</definedName>
    <definedName name="SLD.001.C.0.08.0000.00.01.0.DREAL147">0</definedName>
    <definedName name="SLD.001.C.0.08.0000.00.01.0.DREAL152">0</definedName>
    <definedName name="SLD.001.C.0.08.0000.00.01.0.DREAL154">0</definedName>
    <definedName name="SLD.001.C.0.08.0000.00.01.0.DREAL155">0</definedName>
    <definedName name="SLD.001.C.0.08.2003.00.00.0.DREAL129">0</definedName>
    <definedName name="SLD.001.C.0.08.2003.00.00.0.DREAL130">0</definedName>
    <definedName name="SLD.001.C.0.08.2003.00.00.0.DREAL142">0</definedName>
    <definedName name="SLD.001.C.0.08.2003.00.00.0.DREAL148">0</definedName>
    <definedName name="SLD.001.C.0.08.2003.00.00.0.DREAL149">0</definedName>
    <definedName name="SLD.001.C.0.08.2003.00.00.0.DREAL150">0</definedName>
    <definedName name="SLD.001.C.0.08.2003.00.00.0.DREAL153">0</definedName>
    <definedName name="SLD.001.C.0.08.2003.00.01.0.DBL56">0</definedName>
    <definedName name="SLD.001.C.0.08.2003.00.01.0.DREAL118">0</definedName>
    <definedName name="SLD.001.C.0.08.2003.00.01.0.DREAL119">0</definedName>
    <definedName name="SLD.001.C.0.08.2003.00.01.0.DREAL120">0</definedName>
    <definedName name="SLD.001.C.0.08.2003.00.01.0.DREAL122">0</definedName>
    <definedName name="SLD.001.C.0.08.2003.00.01.0.DREAL125">0</definedName>
    <definedName name="SLD.001.C.0.08.2003.00.01.0.DREAL127">0</definedName>
    <definedName name="SLD.001.C.0.08.2003.00.01.0.DREAL128">0</definedName>
    <definedName name="SLD.001.C.0.08.2003.00.01.0.DREAL134">0</definedName>
    <definedName name="SLD.001.C.0.08.2003.00.01.0.DREAL135">0</definedName>
    <definedName name="SLD.001.C.0.08.2003.00.01.0.DREAL136">0</definedName>
    <definedName name="SLD.001.C.0.08.2003.00.01.0.DREAL137">0</definedName>
    <definedName name="SLD.001.C.0.08.2003.00.01.0.DREAL138">0</definedName>
    <definedName name="SLD.001.C.0.08.2003.00.01.0.DREAL139">0</definedName>
    <definedName name="SLD.001.C.0.08.2003.00.01.0.DREAL140">0</definedName>
    <definedName name="SLD.001.C.0.08.2003.00.01.0.DREAL142">0</definedName>
    <definedName name="SLD.001.C.0.08.2003.00.01.0.DREAL144">0</definedName>
    <definedName name="SLD.001.C.0.08.2003.00.01.0.DREAL145">0</definedName>
    <definedName name="SLD.001.C.0.08.2003.00.01.0.DREAL146">0</definedName>
    <definedName name="SLD.001.C.0.08.2003.00.01.0.DREAL147">0</definedName>
    <definedName name="SLD.001.C.0.08.2003.00.01.0.DREAL152">0</definedName>
    <definedName name="SLD.001.C.0.08.2003.00.01.0.DREAL154">0</definedName>
    <definedName name="SLD.001.C.0.08.2003.00.01.0.DREAL155">0</definedName>
    <definedName name="SLD.001.C.0.09.0000.00.00.0.DREAL129">0</definedName>
    <definedName name="SLD.001.C.0.09.0000.00.00.0.DREAL130">0</definedName>
    <definedName name="SLD.001.C.0.09.0000.00.00.0.DREAL142">0</definedName>
    <definedName name="SLD.001.C.0.09.0000.00.00.0.DREAL148">0</definedName>
    <definedName name="SLD.001.C.0.09.0000.00.00.0.DREAL149">0</definedName>
    <definedName name="SLD.001.C.0.09.0000.00.00.0.DREAL150">0</definedName>
    <definedName name="SLD.001.C.0.09.0000.00.00.0.DREAL153">0</definedName>
    <definedName name="SLD.001.C.0.09.0000.00.01.0.DBL56">0</definedName>
    <definedName name="SLD.001.C.0.09.0000.00.01.0.DREAL118">0</definedName>
    <definedName name="SLD.001.C.0.09.0000.00.01.0.DREAL119">0</definedName>
    <definedName name="SLD.001.C.0.09.0000.00.01.0.DREAL120">0</definedName>
    <definedName name="SLD.001.C.0.09.0000.00.01.0.DREAL122">0</definedName>
    <definedName name="SLD.001.C.0.09.0000.00.01.0.DREAL125">0</definedName>
    <definedName name="SLD.001.C.0.09.0000.00.01.0.DREAL127">0</definedName>
    <definedName name="SLD.001.C.0.09.0000.00.01.0.DREAL128">0</definedName>
    <definedName name="SLD.001.C.0.09.0000.00.01.0.DREAL134">0</definedName>
    <definedName name="SLD.001.C.0.09.0000.00.01.0.DREAL135">0</definedName>
    <definedName name="SLD.001.C.0.09.0000.00.01.0.DREAL136">0</definedName>
    <definedName name="SLD.001.C.0.09.0000.00.01.0.DREAL137">0</definedName>
    <definedName name="SLD.001.C.0.09.0000.00.01.0.DREAL138">0</definedName>
    <definedName name="SLD.001.C.0.09.0000.00.01.0.DREAL139">0</definedName>
    <definedName name="SLD.001.C.0.09.0000.00.01.0.DREAL144">0</definedName>
    <definedName name="SLD.001.C.0.09.0000.00.01.0.DREAL145">0</definedName>
    <definedName name="SLD.001.C.0.09.0000.00.01.0.DREAL146">0</definedName>
    <definedName name="SLD.001.C.0.09.0000.00.01.0.DREAL147">0</definedName>
    <definedName name="SLD.001.C.0.09.0000.00.01.0.DREAL152">0</definedName>
    <definedName name="SLD.001.C.0.09.0000.00.01.0.DREAL154">0</definedName>
    <definedName name="SLD.001.C.0.09.0000.00.01.0.DREAL155">0</definedName>
    <definedName name="SLD.001.C.0.09.2003.00.00.0.DREAL129">0</definedName>
    <definedName name="SLD.001.C.0.09.2003.00.00.0.DREAL130">0</definedName>
    <definedName name="SLD.001.C.0.09.2003.00.00.0.DREAL142">0</definedName>
    <definedName name="SLD.001.C.0.09.2003.00.00.0.DREAL148">0</definedName>
    <definedName name="SLD.001.C.0.09.2003.00.00.0.DREAL149">0</definedName>
    <definedName name="SLD.001.C.0.09.2003.00.00.0.DREAL150">0</definedName>
    <definedName name="SLD.001.C.0.09.2003.00.00.0.DREAL153">0</definedName>
    <definedName name="SLD.001.C.0.09.2003.00.01.0.102010201">0</definedName>
    <definedName name="SLD.001.C.0.09.2003.00.01.0.DBL56">0</definedName>
    <definedName name="SLD.001.C.0.09.2003.00.01.0.DREAL118">0</definedName>
    <definedName name="SLD.001.C.0.09.2003.00.01.0.DREAL119">0</definedName>
    <definedName name="SLD.001.C.0.09.2003.00.01.0.DREAL120">0</definedName>
    <definedName name="SLD.001.C.0.09.2003.00.01.0.DREAL122">0</definedName>
    <definedName name="SLD.001.C.0.09.2003.00.01.0.DREAL125">0</definedName>
    <definedName name="SLD.001.C.0.09.2003.00.01.0.DREAL127">0</definedName>
    <definedName name="SLD.001.C.0.09.2003.00.01.0.DREAL128">0</definedName>
    <definedName name="SLD.001.C.0.09.2003.00.01.0.DREAL134">0</definedName>
    <definedName name="SLD.001.C.0.09.2003.00.01.0.DREAL135">0</definedName>
    <definedName name="SLD.001.C.0.09.2003.00.01.0.DREAL136">0</definedName>
    <definedName name="SLD.001.C.0.09.2003.00.01.0.DREAL137">0</definedName>
    <definedName name="SLD.001.C.0.09.2003.00.01.0.DREAL138">0</definedName>
    <definedName name="SLD.001.C.0.09.2003.00.01.0.DREAL139">0</definedName>
    <definedName name="SLD.001.C.0.09.2003.00.01.0.DREAL140">0</definedName>
    <definedName name="SLD.001.C.0.09.2003.00.01.0.DREAL142">0</definedName>
    <definedName name="SLD.001.C.0.09.2003.00.01.0.DREAL144">0</definedName>
    <definedName name="SLD.001.C.0.09.2003.00.01.0.DREAL145">0</definedName>
    <definedName name="SLD.001.C.0.09.2003.00.01.0.DREAL146">0</definedName>
    <definedName name="SLD.001.C.0.09.2003.00.01.0.DREAL147">0</definedName>
    <definedName name="SLD.001.C.0.09.2003.00.01.0.DREAL152">0</definedName>
    <definedName name="SLD.001.C.0.09.2003.00.01.0.DREAL154">0</definedName>
    <definedName name="SLD.001.C.0.09.2003.00.01.0.DREAL155">0</definedName>
    <definedName name="SLD.001.C.0.10.0000.00.00.0.DREAL129">0</definedName>
    <definedName name="SLD.001.C.0.10.0000.00.00.0.DREAL130">0</definedName>
    <definedName name="SLD.001.C.0.10.0000.00.00.0.DREAL142">0</definedName>
    <definedName name="SLD.001.C.0.10.0000.00.00.0.DREAL148">0</definedName>
    <definedName name="SLD.001.C.0.10.0000.00.00.0.DREAL149">0</definedName>
    <definedName name="SLD.001.C.0.10.0000.00.00.0.DREAL150">0</definedName>
    <definedName name="SLD.001.C.0.10.0000.00.00.0.DREAL153">0</definedName>
    <definedName name="SLD.001.C.0.10.0000.00.01.0.DBL56">0</definedName>
    <definedName name="SLD.001.C.0.10.0000.00.01.0.DREAL118">0</definedName>
    <definedName name="SLD.001.C.0.10.0000.00.01.0.DREAL119">0</definedName>
    <definedName name="SLD.001.C.0.10.0000.00.01.0.DREAL120">0</definedName>
    <definedName name="SLD.001.C.0.10.0000.00.01.0.DREAL122">0</definedName>
    <definedName name="SLD.001.C.0.10.0000.00.01.0.DREAL125">0</definedName>
    <definedName name="SLD.001.C.0.10.0000.00.01.0.DREAL127">0</definedName>
    <definedName name="SLD.001.C.0.10.0000.00.01.0.DREAL128">0</definedName>
    <definedName name="SLD.001.C.0.10.0000.00.01.0.DREAL134">0</definedName>
    <definedName name="SLD.001.C.0.10.0000.00.01.0.DREAL135">0</definedName>
    <definedName name="SLD.001.C.0.10.0000.00.01.0.DREAL136">0</definedName>
    <definedName name="SLD.001.C.0.10.0000.00.01.0.DREAL137">0</definedName>
    <definedName name="SLD.001.C.0.10.0000.00.01.0.DREAL138">0</definedName>
    <definedName name="SLD.001.C.0.10.0000.00.01.0.DREAL139">0</definedName>
    <definedName name="SLD.001.C.0.10.0000.00.01.0.DREAL144">0</definedName>
    <definedName name="SLD.001.C.0.10.0000.00.01.0.DREAL145">0</definedName>
    <definedName name="SLD.001.C.0.10.0000.00.01.0.DREAL146">0</definedName>
    <definedName name="SLD.001.C.0.10.0000.00.01.0.DREAL147">0</definedName>
    <definedName name="SLD.001.C.0.10.0000.00.01.0.DREAL152">0</definedName>
    <definedName name="SLD.001.C.0.10.0000.00.01.0.DREAL154">0</definedName>
    <definedName name="SLD.001.C.0.10.0000.00.01.0.DREAL155">0</definedName>
    <definedName name="SLD.001.C.0.10.2003.00.00.0.DREAL129">0</definedName>
    <definedName name="SLD.001.C.0.10.2003.00.00.0.DREAL130">0</definedName>
    <definedName name="SLD.001.C.0.10.2003.00.00.0.DREAL142">0</definedName>
    <definedName name="SLD.001.C.0.10.2003.00.00.0.DREAL148">0</definedName>
    <definedName name="SLD.001.C.0.10.2003.00.00.0.DREAL149">0</definedName>
    <definedName name="SLD.001.C.0.10.2003.00.00.0.DREAL150">0</definedName>
    <definedName name="SLD.001.C.0.10.2003.00.00.0.DREAL153">0</definedName>
    <definedName name="SLD.001.C.0.10.2003.00.01.0.DBL56">0</definedName>
    <definedName name="SLD.001.C.0.10.2003.00.01.0.DREAL118">0</definedName>
    <definedName name="SLD.001.C.0.10.2003.00.01.0.DREAL119">0</definedName>
    <definedName name="SLD.001.C.0.10.2003.00.01.0.DREAL120">0</definedName>
    <definedName name="SLD.001.C.0.10.2003.00.01.0.DREAL122">0</definedName>
    <definedName name="SLD.001.C.0.10.2003.00.01.0.DREAL125">0</definedName>
    <definedName name="SLD.001.C.0.10.2003.00.01.0.DREAL127">0</definedName>
    <definedName name="SLD.001.C.0.10.2003.00.01.0.DREAL128">0</definedName>
    <definedName name="SLD.001.C.0.10.2003.00.01.0.DREAL134">0</definedName>
    <definedName name="SLD.001.C.0.10.2003.00.01.0.DREAL135">0</definedName>
    <definedName name="SLD.001.C.0.10.2003.00.01.0.DREAL136">0</definedName>
    <definedName name="SLD.001.C.0.10.2003.00.01.0.DREAL137">0</definedName>
    <definedName name="SLD.001.C.0.10.2003.00.01.0.DREAL138">0</definedName>
    <definedName name="SLD.001.C.0.10.2003.00.01.0.DREAL139">0</definedName>
    <definedName name="SLD.001.C.0.10.2003.00.01.0.DREAL140">0</definedName>
    <definedName name="SLD.001.C.0.10.2003.00.01.0.DREAL142">0</definedName>
    <definedName name="SLD.001.C.0.10.2003.00.01.0.DREAL144">0</definedName>
    <definedName name="SLD.001.C.0.10.2003.00.01.0.DREAL145">0</definedName>
    <definedName name="SLD.001.C.0.10.2003.00.01.0.DREAL146">0</definedName>
    <definedName name="SLD.001.C.0.10.2003.00.01.0.DREAL147">0</definedName>
    <definedName name="SLD.001.C.0.10.2003.00.01.0.DREAL152">0</definedName>
    <definedName name="SLD.001.C.0.10.2003.00.01.0.DREAL154">0</definedName>
    <definedName name="SLD.001.C.0.10.2003.00.01.0.DREAL155">0</definedName>
    <definedName name="SLD.001.C.0.11.0000.00.00.0.DREAL129">0</definedName>
    <definedName name="SLD.001.C.0.11.0000.00.00.0.DREAL130">0</definedName>
    <definedName name="SLD.001.C.0.11.0000.00.00.0.DREAL142">0</definedName>
    <definedName name="SLD.001.C.0.11.0000.00.00.0.DREAL148">0</definedName>
    <definedName name="SLD.001.C.0.11.0000.00.00.0.DREAL149">0</definedName>
    <definedName name="SLD.001.C.0.11.0000.00.00.0.DREAL150">0</definedName>
    <definedName name="SLD.001.C.0.11.0000.00.00.0.DREAL153">0</definedName>
    <definedName name="SLD.001.C.0.11.0000.00.01.0.DBL56">0</definedName>
    <definedName name="SLD.001.C.0.11.0000.00.01.0.DREAL118">0</definedName>
    <definedName name="SLD.001.C.0.11.0000.00.01.0.DREAL119">0</definedName>
    <definedName name="SLD.001.C.0.11.0000.00.01.0.DREAL120">0</definedName>
    <definedName name="SLD.001.C.0.11.0000.00.01.0.DREAL122">0</definedName>
    <definedName name="SLD.001.C.0.11.0000.00.01.0.DREAL125">0</definedName>
    <definedName name="SLD.001.C.0.11.0000.00.01.0.DREAL127">0</definedName>
    <definedName name="SLD.001.C.0.11.0000.00.01.0.DREAL128">0</definedName>
    <definedName name="SLD.001.C.0.11.0000.00.01.0.DREAL134">0</definedName>
    <definedName name="SLD.001.C.0.11.0000.00.01.0.DREAL135">0</definedName>
    <definedName name="SLD.001.C.0.11.0000.00.01.0.DREAL136">0</definedName>
    <definedName name="SLD.001.C.0.11.0000.00.01.0.DREAL137">0</definedName>
    <definedName name="SLD.001.C.0.11.0000.00.01.0.DREAL138">0</definedName>
    <definedName name="SLD.001.C.0.11.0000.00.01.0.DREAL139">0</definedName>
    <definedName name="SLD.001.C.0.11.0000.00.01.0.DREAL144">0</definedName>
    <definedName name="SLD.001.C.0.11.0000.00.01.0.DREAL145">0</definedName>
    <definedName name="SLD.001.C.0.11.0000.00.01.0.DREAL146">0</definedName>
    <definedName name="SLD.001.C.0.11.0000.00.01.0.DREAL147">0</definedName>
    <definedName name="SLD.001.C.0.11.0000.00.01.0.DREAL152">0</definedName>
    <definedName name="SLD.001.C.0.11.0000.00.01.0.DREAL154">0</definedName>
    <definedName name="SLD.001.C.0.11.0000.00.01.0.DREAL155">0</definedName>
    <definedName name="SLD.001.C.0.11.2003.00.00.0.DREAL129">0</definedName>
    <definedName name="SLD.001.C.0.11.2003.00.00.0.DREAL130">0</definedName>
    <definedName name="SLD.001.C.0.11.2003.00.00.0.DREAL142">0</definedName>
    <definedName name="SLD.001.C.0.11.2003.00.00.0.DREAL148">0</definedName>
    <definedName name="SLD.001.C.0.11.2003.00.00.0.DREAL149">0</definedName>
    <definedName name="SLD.001.C.0.11.2003.00.00.0.DREAL150">0</definedName>
    <definedName name="SLD.001.C.0.11.2003.00.00.0.DREAL153">0</definedName>
    <definedName name="SLD.001.C.0.11.2003.00.01.0.DBL56">0</definedName>
    <definedName name="SLD.001.C.0.11.2003.00.01.0.DREAL118">0</definedName>
    <definedName name="SLD.001.C.0.11.2003.00.01.0.DREAL119">0</definedName>
    <definedName name="SLD.001.C.0.11.2003.00.01.0.DREAL120">0</definedName>
    <definedName name="SLD.001.C.0.11.2003.00.01.0.DREAL122">0</definedName>
    <definedName name="SLD.001.C.0.11.2003.00.01.0.DREAL125">0</definedName>
    <definedName name="SLD.001.C.0.11.2003.00.01.0.DREAL127">0</definedName>
    <definedName name="SLD.001.C.0.11.2003.00.01.0.DREAL128">0</definedName>
    <definedName name="SLD.001.C.0.11.2003.00.01.0.DREAL134">0</definedName>
    <definedName name="SLD.001.C.0.11.2003.00.01.0.DREAL135">0</definedName>
    <definedName name="SLD.001.C.0.11.2003.00.01.0.DREAL136">0</definedName>
    <definedName name="SLD.001.C.0.11.2003.00.01.0.DREAL137">0</definedName>
    <definedName name="SLD.001.C.0.11.2003.00.01.0.DREAL138">0</definedName>
    <definedName name="SLD.001.C.0.11.2003.00.01.0.DREAL139">0</definedName>
    <definedName name="SLD.001.C.0.11.2003.00.01.0.DREAL140">0</definedName>
    <definedName name="SLD.001.C.0.11.2003.00.01.0.DREAL142">0</definedName>
    <definedName name="SLD.001.C.0.11.2003.00.01.0.DREAL144">0</definedName>
    <definedName name="SLD.001.C.0.11.2003.00.01.0.DREAL145">0</definedName>
    <definedName name="SLD.001.C.0.11.2003.00.01.0.DREAL146">0</definedName>
    <definedName name="SLD.001.C.0.11.2003.00.01.0.DREAL147">0</definedName>
    <definedName name="SLD.001.C.0.11.2003.00.01.0.DREAL152">0</definedName>
    <definedName name="SLD.001.C.0.11.2003.00.01.0.DREAL154">0</definedName>
    <definedName name="SLD.001.C.0.11.2003.00.01.0.DREAL155">0</definedName>
    <definedName name="SLD.001.C.0.12.0000.00.00.0.DREAL129">0</definedName>
    <definedName name="SLD.001.C.0.12.0000.00.00.0.DREAL130">0</definedName>
    <definedName name="SLD.001.C.0.12.0000.00.00.0.DREAL142">0</definedName>
    <definedName name="SLD.001.C.0.12.0000.00.00.0.DREAL148">0</definedName>
    <definedName name="SLD.001.C.0.12.0000.00.00.0.DREAL149">0</definedName>
    <definedName name="SLD.001.C.0.12.0000.00.00.0.DREAL150">0</definedName>
    <definedName name="SLD.001.C.0.12.0000.00.00.0.DREAL153">0</definedName>
    <definedName name="SLD.001.C.0.12.0000.00.01.0.DBL56">0</definedName>
    <definedName name="SLD.001.C.0.12.0000.00.01.0.DREAL118">0</definedName>
    <definedName name="SLD.001.C.0.12.0000.00.01.0.DREAL119">0</definedName>
    <definedName name="SLD.001.C.0.12.0000.00.01.0.DREAL120">0</definedName>
    <definedName name="SLD.001.C.0.12.0000.00.01.0.DREAL122">0</definedName>
    <definedName name="SLD.001.C.0.12.0000.00.01.0.DREAL125">0</definedName>
    <definedName name="SLD.001.C.0.12.0000.00.01.0.DREAL127">0</definedName>
    <definedName name="SLD.001.C.0.12.0000.00.01.0.DREAL128">0</definedName>
    <definedName name="SLD.001.C.0.12.0000.00.01.0.DREAL134">0</definedName>
    <definedName name="SLD.001.C.0.12.0000.00.01.0.DREAL135">0</definedName>
    <definedName name="SLD.001.C.0.12.0000.00.01.0.DREAL136">0</definedName>
    <definedName name="SLD.001.C.0.12.0000.00.01.0.DREAL137">0</definedName>
    <definedName name="SLD.001.C.0.12.0000.00.01.0.DREAL138">0</definedName>
    <definedName name="SLD.001.C.0.12.0000.00.01.0.DREAL139">0</definedName>
    <definedName name="SLD.001.C.0.12.0000.00.01.0.DREAL144">0</definedName>
    <definedName name="SLD.001.C.0.12.0000.00.01.0.DREAL145">0</definedName>
    <definedName name="SLD.001.C.0.12.0000.00.01.0.DREAL146">0</definedName>
    <definedName name="SLD.001.C.0.12.0000.00.01.0.DREAL147">0</definedName>
    <definedName name="SLD.001.C.0.12.0000.00.01.0.DREAL152">0</definedName>
    <definedName name="SLD.001.C.0.12.0000.00.01.0.DREAL154">0</definedName>
    <definedName name="SLD.001.C.0.12.0000.00.01.0.DREAL155">0</definedName>
    <definedName name="SLD.001.C.0.12.2003.00.00.0.DREAL129">0</definedName>
    <definedName name="SLD.001.C.0.12.2003.00.00.0.DREAL130">0</definedName>
    <definedName name="SLD.001.C.0.12.2003.00.00.0.DREAL142">0</definedName>
    <definedName name="SLD.001.C.0.12.2003.00.00.0.DREAL148">0</definedName>
    <definedName name="SLD.001.C.0.12.2003.00.00.0.DREAL149">0</definedName>
    <definedName name="SLD.001.C.0.12.2003.00.00.0.DREAL150">0</definedName>
    <definedName name="SLD.001.C.0.12.2003.00.00.0.DREAL153">0</definedName>
    <definedName name="SLD.001.C.0.12.2003.00.01.0.DBL56">0</definedName>
    <definedName name="SLD.001.C.0.12.2003.00.01.0.DREAL118">0</definedName>
    <definedName name="SLD.001.C.0.12.2003.00.01.0.DREAL119">0</definedName>
    <definedName name="SLD.001.C.0.12.2003.00.01.0.DREAL120">0</definedName>
    <definedName name="SLD.001.C.0.12.2003.00.01.0.DREAL122">0</definedName>
    <definedName name="SLD.001.C.0.12.2003.00.01.0.DREAL125">0</definedName>
    <definedName name="SLD.001.C.0.12.2003.00.01.0.DREAL127">0</definedName>
    <definedName name="SLD.001.C.0.12.2003.00.01.0.DREAL128">0</definedName>
    <definedName name="SLD.001.C.0.12.2003.00.01.0.DREAL134">0</definedName>
    <definedName name="SLD.001.C.0.12.2003.00.01.0.DREAL135">0</definedName>
    <definedName name="SLD.001.C.0.12.2003.00.01.0.DREAL136">0</definedName>
    <definedName name="SLD.001.C.0.12.2003.00.01.0.DREAL137">0</definedName>
    <definedName name="SLD.001.C.0.12.2003.00.01.0.DREAL138">0</definedName>
    <definedName name="SLD.001.C.0.12.2003.00.01.0.DREAL139">0</definedName>
    <definedName name="SLD.001.C.0.12.2003.00.01.0.DREAL140">0</definedName>
    <definedName name="SLD.001.C.0.12.2003.00.01.0.DREAL142">0</definedName>
    <definedName name="SLD.001.C.0.12.2003.00.01.0.DREAL144">0</definedName>
    <definedName name="SLD.001.C.0.12.2003.00.01.0.DREAL145">0</definedName>
    <definedName name="SLD.001.C.0.12.2003.00.01.0.DREAL146">0</definedName>
    <definedName name="SLD.001.C.0.12.2003.00.01.0.DREAL147">0</definedName>
    <definedName name="SLD.001.C.0.12.2003.00.01.0.DREAL152">0</definedName>
    <definedName name="SLD.001.C.0.12.2003.00.01.0.DREAL154">0</definedName>
    <definedName name="SLD.001.C.0.12.2003.00.01.0.DREAL155">0</definedName>
    <definedName name="SLD.001.O.0.01.2003.00.00.0.DREAL142">2766776.65</definedName>
    <definedName name="SLD.001.O.0.01.2003.00.01.0.DREAL142">2767</definedName>
    <definedName name="SLD.001.O.0.02.2003.00.00.0.DREAL142">1771451.65</definedName>
    <definedName name="SLD.001.O.0.02.2003.00.01.0.DREAL142">1771</definedName>
    <definedName name="SLD.001.O.0.03.2003.00.01.0.DREAL142">1593</definedName>
    <definedName name="solver_lin" hidden="1">0</definedName>
    <definedName name="SOMA">#REF!</definedName>
    <definedName name="soma_alt">#REF!</definedName>
    <definedName name="SOMAFORMAS">#REF!</definedName>
    <definedName name="SS">#REF!</definedName>
    <definedName name="ssssssssssssssss">#REF!</definedName>
    <definedName name="superintadmlog">#REF!</definedName>
    <definedName name="superintlogistica">#REF!</definedName>
    <definedName name="superintmkt">#REF!</definedName>
    <definedName name="superintorgesist">#REF!</definedName>
    <definedName name="superintvendas">#REF!</definedName>
    <definedName name="T">#REF!</definedName>
    <definedName name="TabCRM">#REF!</definedName>
    <definedName name="TABELA">#REF!</definedName>
    <definedName name="TABELA_1">#REF!</definedName>
    <definedName name="TABELA_2">#REF!</definedName>
    <definedName name="TABELA_3">#REF!</definedName>
    <definedName name="TABELA_4">#REF!</definedName>
    <definedName name="TABELA2">#REF!</definedName>
    <definedName name="tabelaCarga">#REF!</definedName>
    <definedName name="TabelaPeçasEspeciais">#REF!</definedName>
    <definedName name="TabelaPeçasEspeciais2">#REF!</definedName>
    <definedName name="tabid">#REF!</definedName>
    <definedName name="tabinterface">#REF!</definedName>
    <definedName name="TabPesoMortoCarga">#REF!</definedName>
    <definedName name="TABPRUTAMP">#REF!</definedName>
    <definedName name="tabvalores2009">#REF!</definedName>
    <definedName name="tabvcarga">#REF!</definedName>
    <definedName name="tabvndnbr">#REF!</definedName>
    <definedName name="tampao">#REF!</definedName>
    <definedName name="Taxa_de_Juros">#REF!</definedName>
    <definedName name="Taxa_de_Juros_Agendada">#REF!</definedName>
    <definedName name="TBAG">#REF!</definedName>
    <definedName name="TBAGUA">#REF!</definedName>
    <definedName name="tel">#REF!</definedName>
    <definedName name="TENTATIVA">#REF!</definedName>
    <definedName name="TERRAPLENAGEM">#REF!</definedName>
    <definedName name="TEST">#REF!</definedName>
    <definedName name="TEST0">#REF!</definedName>
    <definedName name="teste">#REF!</definedName>
    <definedName name="teste2">#REF!</definedName>
    <definedName name="teste3">#REF!</definedName>
    <definedName name="TESTHKEY">#REF!</definedName>
    <definedName name="TESTKEYS">#REF!</definedName>
    <definedName name="TESTVKEY">#REF!</definedName>
    <definedName name="TEXTO">#REF!</definedName>
    <definedName name="TipoMaterialEspecial">#REF!</definedName>
    <definedName name="TipoPeçaFrete">#REF!</definedName>
    <definedName name="_xlnm.Print_Titles" localSheetId="0">'PLANILHA ORÇ.'!$2:$24</definedName>
    <definedName name="_xlnm.Print_Titles">#REF!</definedName>
    <definedName name="Todas">#REF!</definedName>
    <definedName name="TotaisGamaProduto">"Grupo 350"</definedName>
    <definedName name="Total">#REF!</definedName>
    <definedName name="Total_3">#REF!</definedName>
    <definedName name="Total_8">#REF!</definedName>
    <definedName name="Total_9">#REF!</definedName>
    <definedName name="Total_de_Juros">#REF!</definedName>
    <definedName name="TOTAL1">#REF!</definedName>
    <definedName name="TOTAL10">#REF!</definedName>
    <definedName name="TOTAL11">#REF!</definedName>
    <definedName name="TOTAL12">#REF!</definedName>
    <definedName name="total1222">#REF!</definedName>
    <definedName name="TOTAL13">#REF!</definedName>
    <definedName name="TOTAL14">#REF!</definedName>
    <definedName name="TOTAL15">#REF!</definedName>
    <definedName name="TOTAL16">#REF!</definedName>
    <definedName name="TOTAL17">#REF!</definedName>
    <definedName name="TOTAL18">#REF!</definedName>
    <definedName name="TOTAL19">#REF!</definedName>
    <definedName name="TOTAL1A">#REF!</definedName>
    <definedName name="TOTAL1C">#REF!</definedName>
    <definedName name="TOTAL2">#REF!</definedName>
    <definedName name="TOTAL2A">#REF!</definedName>
    <definedName name="TOTAL3">#REF!</definedName>
    <definedName name="TOTAL3A">#REF!</definedName>
    <definedName name="TOTAL4">#REF!</definedName>
    <definedName name="TOTAL4A">#REF!</definedName>
    <definedName name="TOTAL5">#REF!</definedName>
    <definedName name="TOTAL5A">#REF!</definedName>
    <definedName name="TOTAL6">#REF!</definedName>
    <definedName name="TOTAL6A">#REF!</definedName>
    <definedName name="TOTAL7">#REF!</definedName>
    <definedName name="TOTAL7A">#REF!</definedName>
    <definedName name="TOTAL7B">#REF!</definedName>
    <definedName name="TOTAL7C">#REF!</definedName>
    <definedName name="TOTAL7D">#REF!</definedName>
    <definedName name="TOTAL7E">#REF!</definedName>
    <definedName name="TOTAL7F">#REF!</definedName>
    <definedName name="TOTAL7G">#REF!</definedName>
    <definedName name="TOTAL7H">#REF!</definedName>
    <definedName name="TOTAL7I">#REF!</definedName>
    <definedName name="TOTAL7J">#REF!</definedName>
    <definedName name="TOTAL7K">#REF!</definedName>
    <definedName name="TOTAL7L">#REF!</definedName>
    <definedName name="TOTAL7O">#REF!</definedName>
    <definedName name="TOTAL7P">#REF!</definedName>
    <definedName name="TOTAL7Q">#REF!</definedName>
    <definedName name="TOTAL7R">#REF!</definedName>
    <definedName name="TOTAL8">#REF!</definedName>
    <definedName name="TOTAL8A">#REF!</definedName>
    <definedName name="TOTAL8B">#REF!</definedName>
    <definedName name="TOTAL8C">#REF!</definedName>
    <definedName name="TOTAL8D">#REF!</definedName>
    <definedName name="TOTAL8E">#REF!</definedName>
    <definedName name="TOTAL8F">#REF!</definedName>
    <definedName name="TOTAL8G">#REF!</definedName>
    <definedName name="TOTAL8H">#REF!</definedName>
    <definedName name="TOTAL8I">#REF!</definedName>
    <definedName name="TOTAL8J">#REF!</definedName>
    <definedName name="TOTAL8K">#REF!</definedName>
    <definedName name="TOTAL8L">#REF!</definedName>
    <definedName name="TOTAL8O">#REF!</definedName>
    <definedName name="TOTAL8P">#REF!</definedName>
    <definedName name="TOTAL8Q">#REF!</definedName>
    <definedName name="TOTAL8R">#REF!</definedName>
    <definedName name="TOTAL9">#REF!</definedName>
    <definedName name="TOTALA">#REF!</definedName>
    <definedName name="TOTALB">#REF!</definedName>
    <definedName name="TOTALC">#REF!</definedName>
    <definedName name="TOTALCLP03">#REF!</definedName>
    <definedName name="totalcomercial">#REF!</definedName>
    <definedName name="TOTALD">#REF!</definedName>
    <definedName name="totaldirindustrial">#REF!</definedName>
    <definedName name="TOTALE">#REF!</definedName>
    <definedName name="TOTALF">#REF!</definedName>
    <definedName name="totalfinanceiro">#REF!</definedName>
    <definedName name="TOTALG">#REF!</definedName>
    <definedName name="TOTALH">#REF!</definedName>
    <definedName name="TOTALI">#REF!</definedName>
    <definedName name="TOTALJ">#REF!</definedName>
    <definedName name="TOTALK">#REF!</definedName>
    <definedName name="TOTALL">#REF!</definedName>
    <definedName name="totallogistica">#REF!</definedName>
    <definedName name="TotalMemoCalc">#REF!</definedName>
    <definedName name="TOTALO">#REF!</definedName>
    <definedName name="TOTALP">#REF!</definedName>
    <definedName name="TOTALQ">#REF!</definedName>
    <definedName name="TOTITY" hidden="1">{#N/A,#N/A,FALSE,"22189";#N/A,#N/A,FALSE,"22188";#N/A,#N/A,FALSE,"22187";#N/A,#N/A,FALSE,"02184";#N/A,#N/A,FALSE,"02179";#N/A,#N/A,FALSE,"Resumo"}</definedName>
    <definedName name="Toto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ransporte">#REF!</definedName>
    <definedName name="TRH">#REF!</definedName>
    <definedName name="TTTT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uiu">#REF!</definedName>
    <definedName name="Última_Linha">IF(Valores_Inseridos,Linha_de_Título+Número_de_Pagamentos,Linha_de_Título)</definedName>
    <definedName name="ULTIMALINHA">#REF!</definedName>
    <definedName name="UNIDADE">#REF!</definedName>
    <definedName name="Urb">#REF!</definedName>
    <definedName name="Urba">#REF!</definedName>
    <definedName name="Urban">#REF!</definedName>
    <definedName name="Urban_6">#REF!</definedName>
    <definedName name="Urban_6_6">#REF!</definedName>
    <definedName name="usina">#REF!</definedName>
    <definedName name="vala">#REF!</definedName>
    <definedName name="Validade">#REF!</definedName>
    <definedName name="Valor">#REF!</definedName>
    <definedName name="Valor_do_Empréstimo">#REF!</definedName>
    <definedName name="ValorBilhões">#REF!</definedName>
    <definedName name="ValorCentavos">#REF!</definedName>
    <definedName name="ValorCentenas">#REF!</definedName>
    <definedName name="Valores_Inseridos">IF(Valor_do_Empréstimo*Taxa_de_Juros*Anos_do_Empréstimo*Início_do_Empréstimo&gt;0,1,0)</definedName>
    <definedName name="ValorMilhares">#REF!</definedName>
    <definedName name="ValorMilhões">#REF!</definedName>
    <definedName name="Veic">#REF!</definedName>
    <definedName name="Vigia">#REF!</definedName>
    <definedName name="VNDcDesconto">#REF!</definedName>
    <definedName name="VNDcDescPrel">#REF!</definedName>
    <definedName name="VNDCheio">#REF!</definedName>
    <definedName name="vndespecial">#REF!</definedName>
    <definedName name="VNDFM">#REF!</definedName>
    <definedName name="VNDFM1">#REF!</definedName>
    <definedName name="volumedebrita">#REF!</definedName>
    <definedName name="volumedecorte">#REF!</definedName>
    <definedName name="volumedepv">#REF!</definedName>
    <definedName name="vsmkvds">#REF!</definedName>
    <definedName name="W">#REF!</definedName>
    <definedName name="WAN">#REF!</definedName>
    <definedName name="wer">#REF!</definedName>
    <definedName name="WILMAR">#REF!</definedName>
    <definedName name="wrn.10._.Per._.Cent._.Success." hidden="1">{#N/A,"10% Success",FALSE,"Sales Forecast";#N/A,#N/A,FALSE,"Sheet2"}</definedName>
    <definedName name="wrn.100._.Per._.Cent._.Success." hidden="1">{#N/A,"100% Success",TRUE,"Sales Forecast";#N/A,#N/A,TRUE,"Sheet2"}</definedName>
    <definedName name="wrn.30._.Per._.Cent." hidden="1">{#N/A,"30% Success",TRUE,"Sales Forecast";#N/A,#N/A,TRUE,"Sheet2"}</definedName>
    <definedName name="wrn.70._.Per._.Cent._.Success." hidden="1">{#N/A,"70% Success",FALSE,"Sales Forecast";#N/A,#N/A,FALSE,"Sheet2"}</definedName>
    <definedName name="wrn.MergerModel." hidden="1">{"Deal",#N/A,FALSE,"Deal";"acquiror",#N/A,FALSE,"Acquiror";"Target",#N/A,FALSE,"Target"}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relext." hidden="1">{#N/A,#N/A,TRUE,"Plan1"}</definedName>
    <definedName name="wrn.RelGerencial." hidden="1">{#N/A,#N/A,FALSE,"Gráficos";#N/A,#N/A,FALSE,"ResumoR$";#N/A,#N/A,FALSE,"ResumoUS$";#N/A,#N/A,FALSE,"Gráf2002";#N/A,#N/A,FALSE,"2002R$"}</definedName>
    <definedName name="wrn.SOCIEDAD.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Todas." hidden="1">{#N/A,#N/A,FALSE,"22189";#N/A,#N/A,FALSE,"22188";#N/A,#N/A,FALSE,"22187";#N/A,#N/A,FALSE,"02184";#N/A,#N/A,FALSE,"02179";#N/A,#N/A,FALSE,"Resumo"}</definedName>
    <definedName name="X">#REF!</definedName>
    <definedName name="XX" hidden="1">#REF!</definedName>
    <definedName name="XXX010160100">#REF!</definedName>
    <definedName name="Y">#REF!</definedName>
    <definedName name="Z">#REF!</definedName>
    <definedName name="Z_DCFF6E20_A56B_4CD5_9415_0BB99EA1A986_.wvu.Cols" hidden="1">#REF!</definedName>
  </definedNames>
  <calcPr calcId="191029" iterate="1"/>
  <pivotCaches>
    <pivotCache cacheId="59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12" i="2" l="1"/>
  <c r="E312" i="2"/>
  <c r="V311" i="2"/>
  <c r="E311" i="2"/>
  <c r="V310" i="2"/>
  <c r="E310" i="2"/>
  <c r="J310" i="2" s="1"/>
  <c r="V309" i="2"/>
  <c r="E309" i="2"/>
  <c r="J309" i="2" s="1"/>
  <c r="V308" i="2"/>
  <c r="E308" i="2"/>
  <c r="J308" i="2" s="1"/>
  <c r="V307" i="2"/>
  <c r="E307" i="2"/>
  <c r="H307" i="2" s="1"/>
  <c r="V306" i="2"/>
  <c r="E306" i="2"/>
  <c r="L306" i="2" s="1"/>
  <c r="V305" i="2"/>
  <c r="E305" i="2"/>
  <c r="N305" i="2" s="1"/>
  <c r="V304" i="2"/>
  <c r="E304" i="2"/>
  <c r="N304" i="2" s="1"/>
  <c r="V303" i="2"/>
  <c r="L303" i="2"/>
  <c r="E303" i="2"/>
  <c r="M303" i="2" s="1"/>
  <c r="V302" i="2"/>
  <c r="E302" i="2"/>
  <c r="G302" i="2" s="1"/>
  <c r="V301" i="2"/>
  <c r="E301" i="2"/>
  <c r="V300" i="2"/>
  <c r="E300" i="2"/>
  <c r="V299" i="2"/>
  <c r="E299" i="2"/>
  <c r="M299" i="2" s="1"/>
  <c r="V298" i="2"/>
  <c r="E298" i="2"/>
  <c r="O298" i="2" s="1"/>
  <c r="V297" i="2"/>
  <c r="E297" i="2"/>
  <c r="M297" i="2" s="1"/>
  <c r="V296" i="2"/>
  <c r="E296" i="2"/>
  <c r="L296" i="2" s="1"/>
  <c r="V295" i="2"/>
  <c r="E295" i="2"/>
  <c r="L295" i="2" s="1"/>
  <c r="V294" i="2"/>
  <c r="E294" i="2"/>
  <c r="N294" i="2" s="1"/>
  <c r="V293" i="2"/>
  <c r="E293" i="2"/>
  <c r="K293" i="2" s="1"/>
  <c r="V292" i="2"/>
  <c r="E292" i="2"/>
  <c r="V291" i="2"/>
  <c r="E291" i="2"/>
  <c r="V290" i="2"/>
  <c r="E290" i="2"/>
  <c r="M290" i="2" s="1"/>
  <c r="V289" i="2"/>
  <c r="E289" i="2"/>
  <c r="O289" i="2" s="1"/>
  <c r="V288" i="2"/>
  <c r="E288" i="2"/>
  <c r="M288" i="2" s="1"/>
  <c r="V287" i="2"/>
  <c r="E287" i="2"/>
  <c r="I287" i="2" s="1"/>
  <c r="V286" i="2"/>
  <c r="E286" i="2"/>
  <c r="I286" i="2" s="1"/>
  <c r="V285" i="2"/>
  <c r="E285" i="2"/>
  <c r="L285" i="2" s="1"/>
  <c r="V284" i="2"/>
  <c r="E284" i="2"/>
  <c r="O284" i="2" s="1"/>
  <c r="V283" i="2"/>
  <c r="E283" i="2"/>
  <c r="H283" i="2" s="1"/>
  <c r="V282" i="2"/>
  <c r="E282" i="2"/>
  <c r="L282" i="2" s="1"/>
  <c r="V281" i="2"/>
  <c r="E281" i="2"/>
  <c r="V280" i="2"/>
  <c r="E280" i="2"/>
  <c r="N280" i="2" s="1"/>
  <c r="V279" i="2"/>
  <c r="E279" i="2"/>
  <c r="H279" i="2" s="1"/>
  <c r="V278" i="2"/>
  <c r="E278" i="2"/>
  <c r="H278" i="2" s="1"/>
  <c r="V277" i="2"/>
  <c r="E277" i="2"/>
  <c r="G277" i="2" s="1"/>
  <c r="V276" i="2"/>
  <c r="E276" i="2"/>
  <c r="V275" i="2"/>
  <c r="E275" i="2"/>
  <c r="V274" i="2"/>
  <c r="E274" i="2"/>
  <c r="O274" i="2" s="1"/>
  <c r="V273" i="2"/>
  <c r="E273" i="2"/>
  <c r="H273" i="2" s="1"/>
  <c r="V272" i="2"/>
  <c r="E272" i="2"/>
  <c r="V271" i="2"/>
  <c r="E271" i="2"/>
  <c r="O271" i="2" s="1"/>
  <c r="V270" i="2"/>
  <c r="E270" i="2"/>
  <c r="M270" i="2" s="1"/>
  <c r="V269" i="2"/>
  <c r="E269" i="2"/>
  <c r="O269" i="2" s="1"/>
  <c r="V268" i="2"/>
  <c r="E268" i="2"/>
  <c r="L268" i="2" s="1"/>
  <c r="V267" i="2"/>
  <c r="E267" i="2"/>
  <c r="O267" i="2" s="1"/>
  <c r="V266" i="2"/>
  <c r="E266" i="2"/>
  <c r="H266" i="2" s="1"/>
  <c r="V265" i="2"/>
  <c r="E265" i="2"/>
  <c r="M265" i="2" s="1"/>
  <c r="V264" i="2"/>
  <c r="E264" i="2"/>
  <c r="V263" i="2"/>
  <c r="E263" i="2"/>
  <c r="J263" i="2" s="1"/>
  <c r="V262" i="2"/>
  <c r="E262" i="2"/>
  <c r="V261" i="2"/>
  <c r="E261" i="2"/>
  <c r="I261" i="2" s="1"/>
  <c r="V260" i="2"/>
  <c r="E260" i="2"/>
  <c r="V259" i="2"/>
  <c r="E259" i="2"/>
  <c r="G259" i="2" s="1"/>
  <c r="V258" i="2"/>
  <c r="E258" i="2"/>
  <c r="G258" i="2" s="1"/>
  <c r="V257" i="2"/>
  <c r="E257" i="2"/>
  <c r="G257" i="2" s="1"/>
  <c r="V256" i="2"/>
  <c r="E256" i="2"/>
  <c r="G256" i="2" s="1"/>
  <c r="V255" i="2"/>
  <c r="E255" i="2"/>
  <c r="J255" i="2" s="1"/>
  <c r="V254" i="2"/>
  <c r="E254" i="2"/>
  <c r="M254" i="2" s="1"/>
  <c r="V253" i="2"/>
  <c r="E253" i="2"/>
  <c r="N253" i="2" s="1"/>
  <c r="V252" i="2"/>
  <c r="E252" i="2"/>
  <c r="K252" i="2" s="1"/>
  <c r="V251" i="2"/>
  <c r="E251" i="2"/>
  <c r="H251" i="2" s="1"/>
  <c r="V250" i="2"/>
  <c r="E250" i="2"/>
  <c r="N250" i="2" s="1"/>
  <c r="V249" i="2"/>
  <c r="E249" i="2"/>
  <c r="V248" i="2"/>
  <c r="E248" i="2"/>
  <c r="O248" i="2" s="1"/>
  <c r="V247" i="2"/>
  <c r="E247" i="2"/>
  <c r="K247" i="2" s="1"/>
  <c r="V246" i="2"/>
  <c r="E246" i="2"/>
  <c r="J246" i="2" s="1"/>
  <c r="V245" i="2"/>
  <c r="E245" i="2"/>
  <c r="V244" i="2"/>
  <c r="E244" i="2"/>
  <c r="M244" i="2" s="1"/>
  <c r="V243" i="2"/>
  <c r="E243" i="2"/>
  <c r="F243" i="2" s="1"/>
  <c r="V242" i="2"/>
  <c r="E242" i="2"/>
  <c r="K242" i="2" s="1"/>
  <c r="V241" i="2"/>
  <c r="E241" i="2"/>
  <c r="O241" i="2" s="1"/>
  <c r="V240" i="2"/>
  <c r="E240" i="2"/>
  <c r="J240" i="2" s="1"/>
  <c r="V239" i="2"/>
  <c r="E239" i="2"/>
  <c r="F239" i="2" s="1"/>
  <c r="V238" i="2"/>
  <c r="E238" i="2"/>
  <c r="N238" i="2" s="1"/>
  <c r="V237" i="2"/>
  <c r="E237" i="2"/>
  <c r="M237" i="2" s="1"/>
  <c r="V236" i="2"/>
  <c r="E236" i="2"/>
  <c r="F236" i="2" s="1"/>
  <c r="V235" i="2"/>
  <c r="E235" i="2"/>
  <c r="M235" i="2" s="1"/>
  <c r="V234" i="2"/>
  <c r="E234" i="2"/>
  <c r="F234" i="2" s="1"/>
  <c r="V233" i="2"/>
  <c r="E233" i="2"/>
  <c r="K233" i="2" s="1"/>
  <c r="V232" i="2"/>
  <c r="E232" i="2"/>
  <c r="J232" i="2" s="1"/>
  <c r="V231" i="2"/>
  <c r="E231" i="2"/>
  <c r="L231" i="2" s="1"/>
  <c r="V230" i="2"/>
  <c r="E230" i="2"/>
  <c r="J230" i="2" s="1"/>
  <c r="V229" i="2"/>
  <c r="E229" i="2"/>
  <c r="F229" i="2" s="1"/>
  <c r="V228" i="2"/>
  <c r="E228" i="2"/>
  <c r="O228" i="2" s="1"/>
  <c r="V227" i="2"/>
  <c r="E227" i="2"/>
  <c r="V226" i="2"/>
  <c r="E226" i="2"/>
  <c r="I226" i="2" s="1"/>
  <c r="V225" i="2"/>
  <c r="E225" i="2"/>
  <c r="N225" i="2" s="1"/>
  <c r="V224" i="2"/>
  <c r="E224" i="2"/>
  <c r="V223" i="2"/>
  <c r="E223" i="2"/>
  <c r="V222" i="2"/>
  <c r="E222" i="2"/>
  <c r="J222" i="2" s="1"/>
  <c r="V221" i="2"/>
  <c r="E221" i="2"/>
  <c r="L221" i="2" s="1"/>
  <c r="V220" i="2"/>
  <c r="E220" i="2"/>
  <c r="K220" i="2" s="1"/>
  <c r="V219" i="2"/>
  <c r="E219" i="2"/>
  <c r="O219" i="2" s="1"/>
  <c r="V218" i="2"/>
  <c r="E218" i="2"/>
  <c r="V217" i="2"/>
  <c r="E217" i="2"/>
  <c r="N217" i="2" s="1"/>
  <c r="V216" i="2"/>
  <c r="E216" i="2"/>
  <c r="J216" i="2" s="1"/>
  <c r="V215" i="2"/>
  <c r="E215" i="2"/>
  <c r="H215" i="2" s="1"/>
  <c r="V214" i="2"/>
  <c r="E214" i="2"/>
  <c r="J214" i="2" s="1"/>
  <c r="V213" i="2"/>
  <c r="E213" i="2"/>
  <c r="K213" i="2" s="1"/>
  <c r="V212" i="2"/>
  <c r="E212" i="2"/>
  <c r="K212" i="2" s="1"/>
  <c r="V211" i="2"/>
  <c r="E211" i="2"/>
  <c r="H211" i="2" s="1"/>
  <c r="V210" i="2"/>
  <c r="E210" i="2"/>
  <c r="N210" i="2" s="1"/>
  <c r="V209" i="2"/>
  <c r="E209" i="2"/>
  <c r="I209" i="2" s="1"/>
  <c r="V208" i="2"/>
  <c r="E208" i="2"/>
  <c r="O208" i="2" s="1"/>
  <c r="V207" i="2"/>
  <c r="E207" i="2"/>
  <c r="V206" i="2"/>
  <c r="E206" i="2"/>
  <c r="G206" i="2" s="1"/>
  <c r="V205" i="2"/>
  <c r="E205" i="2"/>
  <c r="I205" i="2" s="1"/>
  <c r="V204" i="2"/>
  <c r="E204" i="2"/>
  <c r="I204" i="2" s="1"/>
  <c r="V203" i="2"/>
  <c r="E203" i="2"/>
  <c r="G203" i="2" s="1"/>
  <c r="V202" i="2"/>
  <c r="E202" i="2"/>
  <c r="V201" i="2"/>
  <c r="E201" i="2"/>
  <c r="K201" i="2" s="1"/>
  <c r="V200" i="2"/>
  <c r="E200" i="2"/>
  <c r="V199" i="2"/>
  <c r="E199" i="2"/>
  <c r="V198" i="2"/>
  <c r="E198" i="2"/>
  <c r="M198" i="2" s="1"/>
  <c r="V197" i="2"/>
  <c r="E197" i="2"/>
  <c r="G197" i="2" s="1"/>
  <c r="V196" i="2"/>
  <c r="E196" i="2"/>
  <c r="M196" i="2" s="1"/>
  <c r="V195" i="2"/>
  <c r="E195" i="2"/>
  <c r="O195" i="2" s="1"/>
  <c r="V194" i="2"/>
  <c r="E194" i="2"/>
  <c r="N194" i="2" s="1"/>
  <c r="V193" i="2"/>
  <c r="E193" i="2"/>
  <c r="J193" i="2" s="1"/>
  <c r="V192" i="2"/>
  <c r="E192" i="2"/>
  <c r="O192" i="2" s="1"/>
  <c r="V191" i="2"/>
  <c r="E191" i="2"/>
  <c r="M191" i="2" s="1"/>
  <c r="V190" i="2"/>
  <c r="E190" i="2"/>
  <c r="O190" i="2" s="1"/>
  <c r="V189" i="2"/>
  <c r="E189" i="2"/>
  <c r="F189" i="2" s="1"/>
  <c r="V188" i="2"/>
  <c r="E188" i="2"/>
  <c r="V187" i="2"/>
  <c r="E187" i="2"/>
  <c r="V186" i="2"/>
  <c r="E186" i="2"/>
  <c r="G186" i="2" s="1"/>
  <c r="V185" i="2"/>
  <c r="E185" i="2"/>
  <c r="O185" i="2" s="1"/>
  <c r="V184" i="2"/>
  <c r="E184" i="2"/>
  <c r="H184" i="2" s="1"/>
  <c r="V183" i="2"/>
  <c r="E183" i="2"/>
  <c r="J183" i="2" s="1"/>
  <c r="V182" i="2"/>
  <c r="E182" i="2"/>
  <c r="V181" i="2"/>
  <c r="E181" i="2"/>
  <c r="I181" i="2" s="1"/>
  <c r="V180" i="2"/>
  <c r="E180" i="2"/>
  <c r="J180" i="2" s="1"/>
  <c r="V179" i="2"/>
  <c r="E179" i="2"/>
  <c r="G179" i="2" s="1"/>
  <c r="V178" i="2"/>
  <c r="E178" i="2"/>
  <c r="V177" i="2"/>
  <c r="E177" i="2"/>
  <c r="V176" i="2"/>
  <c r="E176" i="2"/>
  <c r="L176" i="2" s="1"/>
  <c r="V175" i="2"/>
  <c r="E175" i="2"/>
  <c r="N175" i="2" s="1"/>
  <c r="V174" i="2"/>
  <c r="E174" i="2"/>
  <c r="L174" i="2" s="1"/>
  <c r="V173" i="2"/>
  <c r="E173" i="2"/>
  <c r="G173" i="2" s="1"/>
  <c r="V172" i="2"/>
  <c r="E172" i="2"/>
  <c r="M172" i="2" s="1"/>
  <c r="V171" i="2"/>
  <c r="E171" i="2"/>
  <c r="V170" i="2"/>
  <c r="E170" i="2"/>
  <c r="V169" i="2"/>
  <c r="E169" i="2"/>
  <c r="H169" i="2" s="1"/>
  <c r="V168" i="2"/>
  <c r="E168" i="2"/>
  <c r="G168" i="2" s="1"/>
  <c r="V167" i="2"/>
  <c r="E167" i="2"/>
  <c r="M167" i="2" s="1"/>
  <c r="V166" i="2"/>
  <c r="E166" i="2"/>
  <c r="G166" i="2" s="1"/>
  <c r="V165" i="2"/>
  <c r="E165" i="2"/>
  <c r="L165" i="2" s="1"/>
  <c r="V164" i="2"/>
  <c r="E164" i="2"/>
  <c r="M164" i="2" s="1"/>
  <c r="V163" i="2"/>
  <c r="E163" i="2"/>
  <c r="G163" i="2" s="1"/>
  <c r="V162" i="2"/>
  <c r="E162" i="2"/>
  <c r="H162" i="2" s="1"/>
  <c r="V161" i="2"/>
  <c r="E161" i="2"/>
  <c r="G161" i="2" s="1"/>
  <c r="V160" i="2"/>
  <c r="E160" i="2"/>
  <c r="V159" i="2"/>
  <c r="E159" i="2"/>
  <c r="K159" i="2" s="1"/>
  <c r="V158" i="2"/>
  <c r="E158" i="2"/>
  <c r="G158" i="2" s="1"/>
  <c r="V157" i="2"/>
  <c r="E157" i="2"/>
  <c r="V156" i="2"/>
  <c r="E156" i="2"/>
  <c r="G156" i="2" s="1"/>
  <c r="V155" i="2"/>
  <c r="E155" i="2"/>
  <c r="H155" i="2" s="1"/>
  <c r="V154" i="2"/>
  <c r="E154" i="2"/>
  <c r="K154" i="2" s="1"/>
  <c r="V153" i="2"/>
  <c r="E153" i="2"/>
  <c r="V152" i="2"/>
  <c r="E152" i="2"/>
  <c r="M152" i="2" s="1"/>
  <c r="V151" i="2"/>
  <c r="E151" i="2"/>
  <c r="K151" i="2" s="1"/>
  <c r="V150" i="2"/>
  <c r="E150" i="2"/>
  <c r="K150" i="2" s="1"/>
  <c r="V149" i="2"/>
  <c r="E149" i="2"/>
  <c r="I149" i="2" s="1"/>
  <c r="V148" i="2"/>
  <c r="E148" i="2"/>
  <c r="N148" i="2" s="1"/>
  <c r="V147" i="2"/>
  <c r="E147" i="2"/>
  <c r="O147" i="2" s="1"/>
  <c r="V146" i="2"/>
  <c r="E146" i="2"/>
  <c r="N146" i="2" s="1"/>
  <c r="V145" i="2"/>
  <c r="E145" i="2"/>
  <c r="V144" i="2"/>
  <c r="E144" i="2"/>
  <c r="N144" i="2" s="1"/>
  <c r="V143" i="2"/>
  <c r="E143" i="2"/>
  <c r="L143" i="2" s="1"/>
  <c r="V142" i="2"/>
  <c r="E142" i="2"/>
  <c r="L142" i="2" s="1"/>
  <c r="V141" i="2"/>
  <c r="E141" i="2"/>
  <c r="N141" i="2" s="1"/>
  <c r="V140" i="2"/>
  <c r="O140" i="2"/>
  <c r="N140" i="2"/>
  <c r="M140" i="2"/>
  <c r="L140" i="2"/>
  <c r="K140" i="2"/>
  <c r="J140" i="2"/>
  <c r="I140" i="2"/>
  <c r="H140" i="2"/>
  <c r="E140" i="2"/>
  <c r="G140" i="2" s="1"/>
  <c r="V139" i="2"/>
  <c r="O139" i="2"/>
  <c r="N139" i="2"/>
  <c r="M139" i="2"/>
  <c r="L139" i="2"/>
  <c r="K139" i="2"/>
  <c r="J139" i="2"/>
  <c r="I139" i="2"/>
  <c r="H139" i="2"/>
  <c r="E139" i="2"/>
  <c r="F139" i="2" s="1"/>
  <c r="V138" i="2"/>
  <c r="O138" i="2"/>
  <c r="N138" i="2"/>
  <c r="M138" i="2"/>
  <c r="L138" i="2"/>
  <c r="K138" i="2"/>
  <c r="J138" i="2"/>
  <c r="I138" i="2"/>
  <c r="H138" i="2"/>
  <c r="E138" i="2"/>
  <c r="G138" i="2" s="1"/>
  <c r="V137" i="2"/>
  <c r="O137" i="2"/>
  <c r="N137" i="2"/>
  <c r="M137" i="2"/>
  <c r="L137" i="2"/>
  <c r="K137" i="2"/>
  <c r="J137" i="2"/>
  <c r="I137" i="2"/>
  <c r="H137" i="2"/>
  <c r="E137" i="2"/>
  <c r="G137" i="2" s="1"/>
  <c r="V136" i="2"/>
  <c r="O136" i="2"/>
  <c r="N136" i="2"/>
  <c r="M136" i="2"/>
  <c r="L136" i="2"/>
  <c r="K136" i="2"/>
  <c r="J136" i="2"/>
  <c r="I136" i="2"/>
  <c r="H136" i="2"/>
  <c r="E136" i="2"/>
  <c r="V135" i="2"/>
  <c r="O135" i="2"/>
  <c r="N135" i="2"/>
  <c r="M135" i="2"/>
  <c r="L135" i="2"/>
  <c r="K135" i="2"/>
  <c r="J135" i="2"/>
  <c r="I135" i="2"/>
  <c r="H135" i="2"/>
  <c r="E135" i="2"/>
  <c r="F135" i="2" s="1"/>
  <c r="V134" i="2"/>
  <c r="O134" i="2"/>
  <c r="N134" i="2"/>
  <c r="M134" i="2"/>
  <c r="L134" i="2"/>
  <c r="K134" i="2"/>
  <c r="J134" i="2"/>
  <c r="I134" i="2"/>
  <c r="H134" i="2"/>
  <c r="E134" i="2"/>
  <c r="G134" i="2" s="1"/>
  <c r="V133" i="2"/>
  <c r="O133" i="2"/>
  <c r="N133" i="2"/>
  <c r="M133" i="2"/>
  <c r="L133" i="2"/>
  <c r="K133" i="2"/>
  <c r="J133" i="2"/>
  <c r="I133" i="2"/>
  <c r="H133" i="2"/>
  <c r="E133" i="2"/>
  <c r="G133" i="2" s="1"/>
  <c r="V132" i="2"/>
  <c r="O132" i="2"/>
  <c r="N132" i="2"/>
  <c r="M132" i="2"/>
  <c r="L132" i="2"/>
  <c r="K132" i="2"/>
  <c r="J132" i="2"/>
  <c r="I132" i="2"/>
  <c r="H132" i="2"/>
  <c r="E132" i="2"/>
  <c r="M131" i="2"/>
  <c r="L131" i="2"/>
  <c r="K131" i="2"/>
  <c r="J131" i="2"/>
  <c r="I131" i="2"/>
  <c r="H131" i="2"/>
  <c r="E131" i="2"/>
  <c r="F131" i="2" s="1"/>
  <c r="E130" i="2"/>
  <c r="M129" i="2"/>
  <c r="L129" i="2"/>
  <c r="K129" i="2"/>
  <c r="J129" i="2"/>
  <c r="I129" i="2"/>
  <c r="H129" i="2"/>
  <c r="E129" i="2"/>
  <c r="G129" i="2" s="1"/>
  <c r="M128" i="2"/>
  <c r="L128" i="2"/>
  <c r="K128" i="2"/>
  <c r="J128" i="2"/>
  <c r="I128" i="2"/>
  <c r="H128" i="2"/>
  <c r="E128" i="2"/>
  <c r="G128" i="2" s="1"/>
  <c r="E127" i="2"/>
  <c r="E126" i="2"/>
  <c r="E125" i="2"/>
  <c r="E124" i="2"/>
  <c r="E123" i="2"/>
  <c r="E122" i="2"/>
  <c r="E121" i="2"/>
  <c r="E120" i="2"/>
  <c r="E119" i="2"/>
  <c r="E118" i="2"/>
  <c r="M117" i="2"/>
  <c r="L117" i="2"/>
  <c r="K117" i="2"/>
  <c r="J117" i="2"/>
  <c r="I117" i="2"/>
  <c r="H117" i="2"/>
  <c r="E117" i="2"/>
  <c r="G117" i="2" s="1"/>
  <c r="E116" i="2"/>
  <c r="E115" i="2"/>
  <c r="M114" i="2"/>
  <c r="L114" i="2"/>
  <c r="K114" i="2"/>
  <c r="J114" i="2"/>
  <c r="I114" i="2"/>
  <c r="H114" i="2"/>
  <c r="E114" i="2"/>
  <c r="G114" i="2" s="1"/>
  <c r="E113" i="2"/>
  <c r="M112" i="2"/>
  <c r="L112" i="2"/>
  <c r="K112" i="2"/>
  <c r="J112" i="2"/>
  <c r="I112" i="2"/>
  <c r="H112" i="2"/>
  <c r="E112" i="2"/>
  <c r="G112" i="2" s="1"/>
  <c r="E111" i="2"/>
  <c r="E110" i="2"/>
  <c r="E109" i="2"/>
  <c r="S108" i="2"/>
  <c r="M108" i="2"/>
  <c r="L108" i="2"/>
  <c r="K108" i="2"/>
  <c r="J108" i="2"/>
  <c r="I108" i="2"/>
  <c r="H108" i="2"/>
  <c r="E108" i="2"/>
  <c r="E107" i="2"/>
  <c r="S106" i="2"/>
  <c r="M106" i="2"/>
  <c r="L106" i="2"/>
  <c r="K106" i="2"/>
  <c r="J106" i="2"/>
  <c r="I106" i="2"/>
  <c r="H106" i="2"/>
  <c r="E106" i="2"/>
  <c r="E105" i="2"/>
  <c r="E104" i="2"/>
  <c r="E103" i="2"/>
  <c r="E102" i="2"/>
  <c r="E101" i="2"/>
  <c r="E100" i="2"/>
  <c r="M99" i="2"/>
  <c r="L99" i="2"/>
  <c r="K99" i="2"/>
  <c r="S99" i="2" s="1"/>
  <c r="J99" i="2"/>
  <c r="I99" i="2"/>
  <c r="H99" i="2"/>
  <c r="E99" i="2"/>
  <c r="G99" i="2" s="1"/>
  <c r="E98" i="2"/>
  <c r="S97" i="2"/>
  <c r="M97" i="2"/>
  <c r="L97" i="2"/>
  <c r="K97" i="2"/>
  <c r="J97" i="2"/>
  <c r="I97" i="2"/>
  <c r="H97" i="2"/>
  <c r="E97" i="2"/>
  <c r="G97" i="2" s="1"/>
  <c r="E96" i="2"/>
  <c r="S95" i="2"/>
  <c r="M95" i="2"/>
  <c r="L95" i="2"/>
  <c r="K95" i="2"/>
  <c r="J95" i="2"/>
  <c r="I95" i="2"/>
  <c r="H95" i="2"/>
  <c r="E95" i="2"/>
  <c r="G95" i="2" s="1"/>
  <c r="S94" i="2"/>
  <c r="M94" i="2"/>
  <c r="L94" i="2"/>
  <c r="K94" i="2"/>
  <c r="J94" i="2"/>
  <c r="I94" i="2"/>
  <c r="H94" i="2"/>
  <c r="E94" i="2"/>
  <c r="G94" i="2" s="1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M79" i="2"/>
  <c r="L79" i="2"/>
  <c r="K79" i="2"/>
  <c r="J79" i="2"/>
  <c r="I79" i="2"/>
  <c r="H79" i="2"/>
  <c r="E79" i="2"/>
  <c r="G79" i="2" s="1"/>
  <c r="E78" i="2"/>
  <c r="M77" i="2"/>
  <c r="L77" i="2"/>
  <c r="K77" i="2"/>
  <c r="J77" i="2"/>
  <c r="I77" i="2"/>
  <c r="H77" i="2"/>
  <c r="E77" i="2"/>
  <c r="G77" i="2" s="1"/>
  <c r="M76" i="2"/>
  <c r="L76" i="2"/>
  <c r="K76" i="2"/>
  <c r="J76" i="2"/>
  <c r="I76" i="2"/>
  <c r="H76" i="2"/>
  <c r="E76" i="2"/>
  <c r="G76" i="2" s="1"/>
  <c r="E75" i="2"/>
  <c r="M74" i="2"/>
  <c r="L74" i="2"/>
  <c r="K74" i="2"/>
  <c r="J74" i="2"/>
  <c r="I74" i="2"/>
  <c r="H74" i="2"/>
  <c r="E74" i="2"/>
  <c r="G74" i="2" s="1"/>
  <c r="M73" i="2"/>
  <c r="L73" i="2"/>
  <c r="K73" i="2"/>
  <c r="J73" i="2"/>
  <c r="I73" i="2"/>
  <c r="H73" i="2"/>
  <c r="E73" i="2"/>
  <c r="G73" i="2" s="1"/>
  <c r="E72" i="2"/>
  <c r="E71" i="2"/>
  <c r="M70" i="2"/>
  <c r="L70" i="2"/>
  <c r="K70" i="2"/>
  <c r="J70" i="2"/>
  <c r="I70" i="2"/>
  <c r="H70" i="2"/>
  <c r="E70" i="2"/>
  <c r="G70" i="2" s="1"/>
  <c r="M69" i="2"/>
  <c r="L69" i="2"/>
  <c r="K69" i="2"/>
  <c r="J69" i="2"/>
  <c r="I69" i="2"/>
  <c r="H69" i="2"/>
  <c r="E69" i="2"/>
  <c r="G69" i="2" s="1"/>
  <c r="E68" i="2"/>
  <c r="E67" i="2"/>
  <c r="E66" i="2"/>
  <c r="E65" i="2"/>
  <c r="E64" i="2"/>
  <c r="E63" i="2"/>
  <c r="E62" i="2"/>
  <c r="E61" i="2"/>
  <c r="E60" i="2"/>
  <c r="E59" i="2"/>
  <c r="M58" i="2"/>
  <c r="L58" i="2"/>
  <c r="K58" i="2"/>
  <c r="J58" i="2"/>
  <c r="I58" i="2"/>
  <c r="H58" i="2"/>
  <c r="E58" i="2"/>
  <c r="M57" i="2"/>
  <c r="L57" i="2"/>
  <c r="K57" i="2"/>
  <c r="J57" i="2"/>
  <c r="I57" i="2"/>
  <c r="H57" i="2"/>
  <c r="E57" i="2"/>
  <c r="G57" i="2" s="1"/>
  <c r="E56" i="2"/>
  <c r="E55" i="2"/>
  <c r="E54" i="2"/>
  <c r="E53" i="2"/>
  <c r="M52" i="2"/>
  <c r="L52" i="2"/>
  <c r="K52" i="2"/>
  <c r="J52" i="2"/>
  <c r="I52" i="2"/>
  <c r="H52" i="2"/>
  <c r="E52" i="2"/>
  <c r="G52" i="2" s="1"/>
  <c r="M51" i="2"/>
  <c r="L51" i="2"/>
  <c r="K51" i="2"/>
  <c r="J51" i="2"/>
  <c r="I51" i="2"/>
  <c r="H51" i="2"/>
  <c r="E51" i="2"/>
  <c r="G51" i="2" s="1"/>
  <c r="E50" i="2"/>
  <c r="M49" i="2"/>
  <c r="L49" i="2"/>
  <c r="K49" i="2"/>
  <c r="J49" i="2"/>
  <c r="I49" i="2"/>
  <c r="H49" i="2"/>
  <c r="E49" i="2"/>
  <c r="G49" i="2" s="1"/>
  <c r="E48" i="2"/>
  <c r="M47" i="2"/>
  <c r="L47" i="2"/>
  <c r="K47" i="2"/>
  <c r="J47" i="2"/>
  <c r="I47" i="2"/>
  <c r="H47" i="2"/>
  <c r="E47" i="2"/>
  <c r="E46" i="2"/>
  <c r="M45" i="2"/>
  <c r="L45" i="2"/>
  <c r="K45" i="2"/>
  <c r="J45" i="2"/>
  <c r="I45" i="2"/>
  <c r="H45" i="2"/>
  <c r="E45" i="2"/>
  <c r="G45" i="2" s="1"/>
  <c r="E44" i="2"/>
  <c r="M43" i="2"/>
  <c r="L43" i="2"/>
  <c r="K43" i="2"/>
  <c r="J43" i="2"/>
  <c r="I43" i="2"/>
  <c r="H43" i="2"/>
  <c r="E43" i="2"/>
  <c r="G43" i="2" s="1"/>
  <c r="M42" i="2"/>
  <c r="L42" i="2"/>
  <c r="K42" i="2"/>
  <c r="J42" i="2"/>
  <c r="I42" i="2"/>
  <c r="H42" i="2"/>
  <c r="E42" i="2"/>
  <c r="E41" i="2"/>
  <c r="E40" i="2"/>
  <c r="M39" i="2"/>
  <c r="L39" i="2"/>
  <c r="K39" i="2"/>
  <c r="J39" i="2"/>
  <c r="I39" i="2"/>
  <c r="H39" i="2"/>
  <c r="E39" i="2"/>
  <c r="G39" i="2" s="1"/>
  <c r="E38" i="2"/>
  <c r="M37" i="2"/>
  <c r="L37" i="2"/>
  <c r="K37" i="2"/>
  <c r="J37" i="2"/>
  <c r="I37" i="2"/>
  <c r="H37" i="2"/>
  <c r="E37" i="2"/>
  <c r="G37" i="2" s="1"/>
  <c r="E36" i="2"/>
  <c r="M35" i="2"/>
  <c r="L35" i="2"/>
  <c r="K35" i="2"/>
  <c r="J35" i="2"/>
  <c r="I35" i="2"/>
  <c r="H35" i="2"/>
  <c r="E35" i="2"/>
  <c r="G35" i="2" s="1"/>
  <c r="E34" i="2"/>
  <c r="E33" i="2"/>
  <c r="M32" i="2"/>
  <c r="L32" i="2"/>
  <c r="K32" i="2"/>
  <c r="J32" i="2"/>
  <c r="I32" i="2"/>
  <c r="H32" i="2"/>
  <c r="E32" i="2"/>
  <c r="G32" i="2" s="1"/>
  <c r="R31" i="2"/>
  <c r="E31" i="2"/>
  <c r="E30" i="2"/>
  <c r="E29" i="2"/>
  <c r="E28" i="2"/>
  <c r="E27" i="2"/>
  <c r="M26" i="2"/>
  <c r="L26" i="2"/>
  <c r="K26" i="2"/>
  <c r="J26" i="2"/>
  <c r="I26" i="2"/>
  <c r="H26" i="2"/>
  <c r="E26" i="2"/>
  <c r="G26" i="2" s="1"/>
  <c r="M25" i="2"/>
  <c r="L25" i="2"/>
  <c r="K25" i="2"/>
  <c r="J25" i="2"/>
  <c r="I25" i="2"/>
  <c r="H25" i="2"/>
  <c r="E25" i="2"/>
  <c r="G25" i="2" s="1"/>
  <c r="F18" i="2"/>
  <c r="O16" i="2"/>
  <c r="E13" i="2"/>
  <c r="L222" i="2" l="1"/>
  <c r="N151" i="2"/>
  <c r="N193" i="2"/>
  <c r="G222" i="2"/>
  <c r="O193" i="2"/>
  <c r="I222" i="2"/>
  <c r="K222" i="2"/>
  <c r="M222" i="2"/>
  <c r="N222" i="2"/>
  <c r="O222" i="2"/>
  <c r="J280" i="2"/>
  <c r="N234" i="2"/>
  <c r="M225" i="2"/>
  <c r="O234" i="2"/>
  <c r="J285" i="2"/>
  <c r="L255" i="2"/>
  <c r="M255" i="2"/>
  <c r="L293" i="2"/>
  <c r="I235" i="2"/>
  <c r="K193" i="2"/>
  <c r="O255" i="2"/>
  <c r="M293" i="2"/>
  <c r="M216" i="2"/>
  <c r="N296" i="2"/>
  <c r="L172" i="2"/>
  <c r="N266" i="2"/>
  <c r="N156" i="2"/>
  <c r="M183" i="2"/>
  <c r="O156" i="2"/>
  <c r="N183" i="2"/>
  <c r="F285" i="2"/>
  <c r="O183" i="2"/>
  <c r="J225" i="2"/>
  <c r="G285" i="2"/>
  <c r="G293" i="2"/>
  <c r="L151" i="2"/>
  <c r="I193" i="2"/>
  <c r="L225" i="2"/>
  <c r="M234" i="2"/>
  <c r="I285" i="2"/>
  <c r="I293" i="2"/>
  <c r="H156" i="2"/>
  <c r="J156" i="2"/>
  <c r="N293" i="2"/>
  <c r="K156" i="2"/>
  <c r="L156" i="2"/>
  <c r="M168" i="2"/>
  <c r="I144" i="2"/>
  <c r="O168" i="2"/>
  <c r="O293" i="2"/>
  <c r="J144" i="2"/>
  <c r="M296" i="2"/>
  <c r="O216" i="2"/>
  <c r="I266" i="2"/>
  <c r="I156" i="2"/>
  <c r="K172" i="2"/>
  <c r="J266" i="2"/>
  <c r="K266" i="2"/>
  <c r="L266" i="2"/>
  <c r="H222" i="2"/>
  <c r="K255" i="2"/>
  <c r="I280" i="2"/>
  <c r="H263" i="2"/>
  <c r="G201" i="2"/>
  <c r="G232" i="2"/>
  <c r="H243" i="2"/>
  <c r="I263" i="2"/>
  <c r="I305" i="2"/>
  <c r="K179" i="2"/>
  <c r="I152" i="2"/>
  <c r="O174" i="2"/>
  <c r="L179" i="2"/>
  <c r="I201" i="2"/>
  <c r="K232" i="2"/>
  <c r="L243" i="2"/>
  <c r="K263" i="2"/>
  <c r="K277" i="2"/>
  <c r="J152" i="2"/>
  <c r="M212" i="2"/>
  <c r="M232" i="2"/>
  <c r="M263" i="2"/>
  <c r="F208" i="2"/>
  <c r="G229" i="2"/>
  <c r="N232" i="2"/>
  <c r="I250" i="2"/>
  <c r="N263" i="2"/>
  <c r="O165" i="2"/>
  <c r="O179" i="2"/>
  <c r="L201" i="2"/>
  <c r="K158" i="2"/>
  <c r="G175" i="2"/>
  <c r="F185" i="2"/>
  <c r="M201" i="2"/>
  <c r="H208" i="2"/>
  <c r="I229" i="2"/>
  <c r="M250" i="2"/>
  <c r="G278" i="2"/>
  <c r="G289" i="2"/>
  <c r="H175" i="2"/>
  <c r="H185" i="2"/>
  <c r="N201" i="2"/>
  <c r="L208" i="2"/>
  <c r="J229" i="2"/>
  <c r="I278" i="2"/>
  <c r="H289" i="2"/>
  <c r="N158" i="2"/>
  <c r="L166" i="2"/>
  <c r="I175" i="2"/>
  <c r="I185" i="2"/>
  <c r="J198" i="2"/>
  <c r="O201" i="2"/>
  <c r="M208" i="2"/>
  <c r="J220" i="2"/>
  <c r="K229" i="2"/>
  <c r="G244" i="2"/>
  <c r="M166" i="2"/>
  <c r="F172" i="2"/>
  <c r="J175" i="2"/>
  <c r="N208" i="2"/>
  <c r="L214" i="2"/>
  <c r="H244" i="2"/>
  <c r="I303" i="2"/>
  <c r="F140" i="2"/>
  <c r="G144" i="2"/>
  <c r="J149" i="2"/>
  <c r="N166" i="2"/>
  <c r="G172" i="2"/>
  <c r="L175" i="2"/>
  <c r="K185" i="2"/>
  <c r="L198" i="2"/>
  <c r="M214" i="2"/>
  <c r="L220" i="2"/>
  <c r="M229" i="2"/>
  <c r="H234" i="2"/>
  <c r="J244" i="2"/>
  <c r="L278" i="2"/>
  <c r="I296" i="2"/>
  <c r="J303" i="2"/>
  <c r="F201" i="2"/>
  <c r="M268" i="2"/>
  <c r="H147" i="2"/>
  <c r="H201" i="2"/>
  <c r="I232" i="2"/>
  <c r="J236" i="2"/>
  <c r="I243" i="2"/>
  <c r="H277" i="2"/>
  <c r="J305" i="2"/>
  <c r="K143" i="2"/>
  <c r="J158" i="2"/>
  <c r="F175" i="2"/>
  <c r="G208" i="2"/>
  <c r="H229" i="2"/>
  <c r="O232" i="2"/>
  <c r="O243" i="2"/>
  <c r="L250" i="2"/>
  <c r="F278" i="2"/>
  <c r="N191" i="2"/>
  <c r="L158" i="2"/>
  <c r="O191" i="2"/>
  <c r="I198" i="2"/>
  <c r="O250" i="2"/>
  <c r="N271" i="2"/>
  <c r="H149" i="2"/>
  <c r="J278" i="2"/>
  <c r="J289" i="2"/>
  <c r="H303" i="2"/>
  <c r="F144" i="2"/>
  <c r="J185" i="2"/>
  <c r="K198" i="2"/>
  <c r="L229" i="2"/>
  <c r="K278" i="2"/>
  <c r="H144" i="2"/>
  <c r="O166" i="2"/>
  <c r="H172" i="2"/>
  <c r="M175" i="2"/>
  <c r="L185" i="2"/>
  <c r="N198" i="2"/>
  <c r="O214" i="2"/>
  <c r="N229" i="2"/>
  <c r="J234" i="2"/>
  <c r="M278" i="2"/>
  <c r="J296" i="2"/>
  <c r="K303" i="2"/>
  <c r="N174" i="2"/>
  <c r="N147" i="2"/>
  <c r="O175" i="2"/>
  <c r="M185" i="2"/>
  <c r="O198" i="2"/>
  <c r="O278" i="2"/>
  <c r="F151" i="2"/>
  <c r="M161" i="2"/>
  <c r="N172" i="2"/>
  <c r="I183" i="2"/>
  <c r="M210" i="2"/>
  <c r="O225" i="2"/>
  <c r="H242" i="2"/>
  <c r="O303" i="2"/>
  <c r="G169" i="2"/>
  <c r="I147" i="2"/>
  <c r="M179" i="2"/>
  <c r="J201" i="2"/>
  <c r="M243" i="2"/>
  <c r="J288" i="2"/>
  <c r="O229" i="2"/>
  <c r="N278" i="2"/>
  <c r="H203" i="2"/>
  <c r="M221" i="2"/>
  <c r="O221" i="2"/>
  <c r="N303" i="2"/>
  <c r="J151" i="2"/>
  <c r="N161" i="2"/>
  <c r="O172" i="2"/>
  <c r="K183" i="2"/>
  <c r="O210" i="2"/>
  <c r="I242" i="2"/>
  <c r="L212" i="2"/>
  <c r="I288" i="2"/>
  <c r="H250" i="2"/>
  <c r="N179" i="2"/>
  <c r="O212" i="2"/>
  <c r="N243" i="2"/>
  <c r="H183" i="2"/>
  <c r="L210" i="2"/>
  <c r="J215" i="2"/>
  <c r="G242" i="2"/>
  <c r="M156" i="2"/>
  <c r="N168" i="2"/>
  <c r="L183" i="2"/>
  <c r="L216" i="2"/>
  <c r="F222" i="2"/>
  <c r="M231" i="2"/>
  <c r="G235" i="2"/>
  <c r="F307" i="2"/>
  <c r="F133" i="2"/>
  <c r="I163" i="2"/>
  <c r="F195" i="2"/>
  <c r="H195" i="2"/>
  <c r="F213" i="2"/>
  <c r="H159" i="2"/>
  <c r="K163" i="2"/>
  <c r="I195" i="2"/>
  <c r="G213" i="2"/>
  <c r="I213" i="2"/>
  <c r="K237" i="2"/>
  <c r="H192" i="2"/>
  <c r="G248" i="2"/>
  <c r="I274" i="2"/>
  <c r="I304" i="2"/>
  <c r="L192" i="2"/>
  <c r="O217" i="2"/>
  <c r="L248" i="2"/>
  <c r="F132" i="2"/>
  <c r="G132" i="2"/>
  <c r="O159" i="2"/>
  <c r="N192" i="2"/>
  <c r="N233" i="2"/>
  <c r="O233" i="2"/>
  <c r="M233" i="2"/>
  <c r="N282" i="2"/>
  <c r="M282" i="2"/>
  <c r="J233" i="2"/>
  <c r="F282" i="2"/>
  <c r="H163" i="2"/>
  <c r="G282" i="2"/>
  <c r="G307" i="2"/>
  <c r="G135" i="2"/>
  <c r="O200" i="2"/>
  <c r="M200" i="2"/>
  <c r="L200" i="2"/>
  <c r="I200" i="2"/>
  <c r="K200" i="2"/>
  <c r="H200" i="2"/>
  <c r="H213" i="2"/>
  <c r="O213" i="2"/>
  <c r="M213" i="2"/>
  <c r="N213" i="2"/>
  <c r="L213" i="2"/>
  <c r="L233" i="2"/>
  <c r="H282" i="2"/>
  <c r="G139" i="2"/>
  <c r="J163" i="2"/>
  <c r="O181" i="2"/>
  <c r="N181" i="2"/>
  <c r="K181" i="2"/>
  <c r="L181" i="2"/>
  <c r="J181" i="2"/>
  <c r="F237" i="2"/>
  <c r="J257" i="2"/>
  <c r="N257" i="2"/>
  <c r="O257" i="2"/>
  <c r="M257" i="2"/>
  <c r="K257" i="2"/>
  <c r="L257" i="2"/>
  <c r="I257" i="2"/>
  <c r="H257" i="2"/>
  <c r="I282" i="2"/>
  <c r="G237" i="2"/>
  <c r="K282" i="2"/>
  <c r="K141" i="2"/>
  <c r="H146" i="2"/>
  <c r="I159" i="2"/>
  <c r="L163" i="2"/>
  <c r="F192" i="2"/>
  <c r="J195" i="2"/>
  <c r="J159" i="2"/>
  <c r="M163" i="2"/>
  <c r="K195" i="2"/>
  <c r="H206" i="2"/>
  <c r="N206" i="2"/>
  <c r="M206" i="2"/>
  <c r="O206" i="2"/>
  <c r="L206" i="2"/>
  <c r="J206" i="2"/>
  <c r="K206" i="2"/>
  <c r="I206" i="2"/>
  <c r="J213" i="2"/>
  <c r="J252" i="2"/>
  <c r="O252" i="2"/>
  <c r="N252" i="2"/>
  <c r="N163" i="2"/>
  <c r="I192" i="2"/>
  <c r="F206" i="2"/>
  <c r="G217" i="2"/>
  <c r="J248" i="2"/>
  <c r="M159" i="2"/>
  <c r="O163" i="2"/>
  <c r="K192" i="2"/>
  <c r="K248" i="2"/>
  <c r="L252" i="2"/>
  <c r="K274" i="2"/>
  <c r="N159" i="2"/>
  <c r="M252" i="2"/>
  <c r="F264" i="2"/>
  <c r="O264" i="2"/>
  <c r="M264" i="2"/>
  <c r="N264" i="2"/>
  <c r="L264" i="2"/>
  <c r="K264" i="2"/>
  <c r="N274" i="2"/>
  <c r="O177" i="2"/>
  <c r="N177" i="2"/>
  <c r="L177" i="2"/>
  <c r="K177" i="2"/>
  <c r="G177" i="2"/>
  <c r="K211" i="2"/>
  <c r="O211" i="2"/>
  <c r="M211" i="2"/>
  <c r="N211" i="2"/>
  <c r="L211" i="2"/>
  <c r="J227" i="2"/>
  <c r="N227" i="2"/>
  <c r="O227" i="2"/>
  <c r="M227" i="2"/>
  <c r="K227" i="2"/>
  <c r="L227" i="2"/>
  <c r="I227" i="2"/>
  <c r="G227" i="2"/>
  <c r="M248" i="2"/>
  <c r="H264" i="2"/>
  <c r="F310" i="2"/>
  <c r="K169" i="2"/>
  <c r="O169" i="2"/>
  <c r="N169" i="2"/>
  <c r="M169" i="2"/>
  <c r="L169" i="2"/>
  <c r="F211" i="2"/>
  <c r="K218" i="2"/>
  <c r="J218" i="2"/>
  <c r="O218" i="2"/>
  <c r="L218" i="2"/>
  <c r="N218" i="2"/>
  <c r="M218" i="2"/>
  <c r="I218" i="2"/>
  <c r="G218" i="2"/>
  <c r="H218" i="2"/>
  <c r="F218" i="2"/>
  <c r="F227" i="2"/>
  <c r="N248" i="2"/>
  <c r="I264" i="2"/>
  <c r="N269" i="2"/>
  <c r="G310" i="2"/>
  <c r="H152" i="2"/>
  <c r="F169" i="2"/>
  <c r="G211" i="2"/>
  <c r="F235" i="2"/>
  <c r="J264" i="2"/>
  <c r="I310" i="2"/>
  <c r="J211" i="2"/>
  <c r="F215" i="2"/>
  <c r="N220" i="2"/>
  <c r="O220" i="2"/>
  <c r="M220" i="2"/>
  <c r="J235" i="2"/>
  <c r="G261" i="2"/>
  <c r="H270" i="2"/>
  <c r="G290" i="2"/>
  <c r="F306" i="2"/>
  <c r="H311" i="2"/>
  <c r="M311" i="2"/>
  <c r="N311" i="2"/>
  <c r="O311" i="2"/>
  <c r="L311" i="2"/>
  <c r="K311" i="2"/>
  <c r="J311" i="2"/>
  <c r="I311" i="2"/>
  <c r="F311" i="2"/>
  <c r="N298" i="2"/>
  <c r="L159" i="2"/>
  <c r="F148" i="2"/>
  <c r="L157" i="2"/>
  <c r="K157" i="2"/>
  <c r="I211" i="2"/>
  <c r="K152" i="2"/>
  <c r="L152" i="2"/>
  <c r="F166" i="2"/>
  <c r="J169" i="2"/>
  <c r="L202" i="2"/>
  <c r="O202" i="2"/>
  <c r="M202" i="2"/>
  <c r="K202" i="2"/>
  <c r="I202" i="2"/>
  <c r="H202" i="2"/>
  <c r="F202" i="2"/>
  <c r="I208" i="2"/>
  <c r="G215" i="2"/>
  <c r="F220" i="2"/>
  <c r="L235" i="2"/>
  <c r="K244" i="2"/>
  <c r="H261" i="2"/>
  <c r="I306" i="2"/>
  <c r="K149" i="2"/>
  <c r="O149" i="2"/>
  <c r="M149" i="2"/>
  <c r="N149" i="2"/>
  <c r="L149" i="2"/>
  <c r="J166" i="2"/>
  <c r="K184" i="2"/>
  <c r="I184" i="2"/>
  <c r="J208" i="2"/>
  <c r="G220" i="2"/>
  <c r="N242" i="2"/>
  <c r="M242" i="2"/>
  <c r="G266" i="2"/>
  <c r="N307" i="2"/>
  <c r="M307" i="2"/>
  <c r="K307" i="2"/>
  <c r="I307" i="2"/>
  <c r="L307" i="2"/>
  <c r="N215" i="2"/>
  <c r="O215" i="2"/>
  <c r="M215" i="2"/>
  <c r="L215" i="2"/>
  <c r="K215" i="2"/>
  <c r="O261" i="2"/>
  <c r="N261" i="2"/>
  <c r="L261" i="2"/>
  <c r="M261" i="2"/>
  <c r="K261" i="2"/>
  <c r="J261" i="2"/>
  <c r="I169" i="2"/>
  <c r="K166" i="2"/>
  <c r="K208" i="2"/>
  <c r="I215" i="2"/>
  <c r="I220" i="2"/>
  <c r="O223" i="2"/>
  <c r="M223" i="2"/>
  <c r="L223" i="2"/>
  <c r="F242" i="2"/>
  <c r="O291" i="2"/>
  <c r="N291" i="2"/>
  <c r="I291" i="2"/>
  <c r="K291" i="2"/>
  <c r="F291" i="2"/>
  <c r="G239" i="2"/>
  <c r="G236" i="2"/>
  <c r="F134" i="2"/>
  <c r="F147" i="2"/>
  <c r="K161" i="2"/>
  <c r="L164" i="2"/>
  <c r="I174" i="2"/>
  <c r="H236" i="2"/>
  <c r="J239" i="2"/>
  <c r="N267" i="2"/>
  <c r="I271" i="2"/>
  <c r="G280" i="2"/>
  <c r="G305" i="2"/>
  <c r="H239" i="2"/>
  <c r="K267" i="2"/>
  <c r="H271" i="2"/>
  <c r="G147" i="2"/>
  <c r="L161" i="2"/>
  <c r="F193" i="2"/>
  <c r="G234" i="2"/>
  <c r="I236" i="2"/>
  <c r="K239" i="2"/>
  <c r="G243" i="2"/>
  <c r="G250" i="2"/>
  <c r="K271" i="2"/>
  <c r="H280" i="2"/>
  <c r="H288" i="2"/>
  <c r="H305" i="2"/>
  <c r="K236" i="2"/>
  <c r="N239" i="2"/>
  <c r="L254" i="2"/>
  <c r="J147" i="2"/>
  <c r="O161" i="2"/>
  <c r="G165" i="2"/>
  <c r="I168" i="2"/>
  <c r="I191" i="2"/>
  <c r="L193" i="2"/>
  <c r="L197" i="2"/>
  <c r="F210" i="2"/>
  <c r="G212" i="2"/>
  <c r="G214" i="2"/>
  <c r="F216" i="2"/>
  <c r="F225" i="2"/>
  <c r="K234" i="2"/>
  <c r="L236" i="2"/>
  <c r="O239" i="2"/>
  <c r="J243" i="2"/>
  <c r="F247" i="2"/>
  <c r="J250" i="2"/>
  <c r="H265" i="2"/>
  <c r="F268" i="2"/>
  <c r="K280" i="2"/>
  <c r="K288" i="2"/>
  <c r="K296" i="2"/>
  <c r="K305" i="2"/>
  <c r="H168" i="2"/>
  <c r="F191" i="2"/>
  <c r="K147" i="2"/>
  <c r="J165" i="2"/>
  <c r="J168" i="2"/>
  <c r="J191" i="2"/>
  <c r="M193" i="2"/>
  <c r="I210" i="2"/>
  <c r="H212" i="2"/>
  <c r="H214" i="2"/>
  <c r="G216" i="2"/>
  <c r="G225" i="2"/>
  <c r="F232" i="2"/>
  <c r="L234" i="2"/>
  <c r="M236" i="2"/>
  <c r="K243" i="2"/>
  <c r="G247" i="2"/>
  <c r="K250" i="2"/>
  <c r="J265" i="2"/>
  <c r="G268" i="2"/>
  <c r="L280" i="2"/>
  <c r="L305" i="2"/>
  <c r="L147" i="2"/>
  <c r="K165" i="2"/>
  <c r="K168" i="2"/>
  <c r="K191" i="2"/>
  <c r="J210" i="2"/>
  <c r="I212" i="2"/>
  <c r="I214" i="2"/>
  <c r="I216" i="2"/>
  <c r="H225" i="2"/>
  <c r="N236" i="2"/>
  <c r="H247" i="2"/>
  <c r="K265" i="2"/>
  <c r="I268" i="2"/>
  <c r="M280" i="2"/>
  <c r="M305" i="2"/>
  <c r="M239" i="2"/>
  <c r="F138" i="2"/>
  <c r="M147" i="2"/>
  <c r="L168" i="2"/>
  <c r="G183" i="2"/>
  <c r="L191" i="2"/>
  <c r="F198" i="2"/>
  <c r="K210" i="2"/>
  <c r="I225" i="2"/>
  <c r="O236" i="2"/>
  <c r="O280" i="2"/>
  <c r="F293" i="2"/>
  <c r="O305" i="2"/>
  <c r="J182" i="2"/>
  <c r="O182" i="2"/>
  <c r="N182" i="2"/>
  <c r="L182" i="2"/>
  <c r="M182" i="2"/>
  <c r="K182" i="2"/>
  <c r="I182" i="2"/>
  <c r="F182" i="2"/>
  <c r="N245" i="2"/>
  <c r="O245" i="2"/>
  <c r="M245" i="2"/>
  <c r="L245" i="2"/>
  <c r="K245" i="2"/>
  <c r="J245" i="2"/>
  <c r="H245" i="2"/>
  <c r="G245" i="2"/>
  <c r="I245" i="2"/>
  <c r="J262" i="2"/>
  <c r="I262" i="2"/>
  <c r="H262" i="2"/>
  <c r="F262" i="2"/>
  <c r="O262" i="2"/>
  <c r="M262" i="2"/>
  <c r="N262" i="2"/>
  <c r="L262" i="2"/>
  <c r="K262" i="2"/>
  <c r="G262" i="2"/>
  <c r="G58" i="2"/>
  <c r="G141" i="2"/>
  <c r="M141" i="2"/>
  <c r="L141" i="2"/>
  <c r="J141" i="2"/>
  <c r="I141" i="2"/>
  <c r="F141" i="2"/>
  <c r="O141" i="2"/>
  <c r="O203" i="2"/>
  <c r="N203" i="2"/>
  <c r="M203" i="2"/>
  <c r="L203" i="2"/>
  <c r="J203" i="2"/>
  <c r="K203" i="2"/>
  <c r="I203" i="2"/>
  <c r="O292" i="2"/>
  <c r="J292" i="2"/>
  <c r="N292" i="2"/>
  <c r="M292" i="2"/>
  <c r="L292" i="2"/>
  <c r="I292" i="2"/>
  <c r="H292" i="2"/>
  <c r="G292" i="2"/>
  <c r="K292" i="2"/>
  <c r="F292" i="2"/>
  <c r="H141" i="2"/>
  <c r="F203" i="2"/>
  <c r="L258" i="2"/>
  <c r="I258" i="2"/>
  <c r="M258" i="2"/>
  <c r="K258" i="2"/>
  <c r="J258" i="2"/>
  <c r="H258" i="2"/>
  <c r="F258" i="2"/>
  <c r="J187" i="2"/>
  <c r="O187" i="2"/>
  <c r="M187" i="2"/>
  <c r="L187" i="2"/>
  <c r="N187" i="2"/>
  <c r="K187" i="2"/>
  <c r="L299" i="2"/>
  <c r="K299" i="2"/>
  <c r="F299" i="2"/>
  <c r="H299" i="2"/>
  <c r="G299" i="2"/>
  <c r="O299" i="2"/>
  <c r="I299" i="2"/>
  <c r="F187" i="2"/>
  <c r="F259" i="2"/>
  <c r="O259" i="2"/>
  <c r="N259" i="2"/>
  <c r="H259" i="2"/>
  <c r="K259" i="2"/>
  <c r="M259" i="2"/>
  <c r="L259" i="2"/>
  <c r="J259" i="2"/>
  <c r="I259" i="2"/>
  <c r="M170" i="2"/>
  <c r="O170" i="2"/>
  <c r="L170" i="2"/>
  <c r="H170" i="2"/>
  <c r="J170" i="2"/>
  <c r="K170" i="2"/>
  <c r="N170" i="2"/>
  <c r="I170" i="2"/>
  <c r="G170" i="2"/>
  <c r="J299" i="2"/>
  <c r="N299" i="2"/>
  <c r="H281" i="2"/>
  <c r="G281" i="2"/>
  <c r="N281" i="2"/>
  <c r="K281" i="2"/>
  <c r="M281" i="2"/>
  <c r="O281" i="2"/>
  <c r="J281" i="2"/>
  <c r="I281" i="2"/>
  <c r="F281" i="2"/>
  <c r="L281" i="2"/>
  <c r="H187" i="2"/>
  <c r="F170" i="2"/>
  <c r="G182" i="2"/>
  <c r="H182" i="2"/>
  <c r="F245" i="2"/>
  <c r="G187" i="2"/>
  <c r="F136" i="2"/>
  <c r="G136" i="2"/>
  <c r="I187" i="2"/>
  <c r="F224" i="2"/>
  <c r="O224" i="2"/>
  <c r="F199" i="2"/>
  <c r="H199" i="2"/>
  <c r="O199" i="2"/>
  <c r="M199" i="2"/>
  <c r="N199" i="2"/>
  <c r="L199" i="2"/>
  <c r="F226" i="2"/>
  <c r="K142" i="2"/>
  <c r="H150" i="2"/>
  <c r="G226" i="2"/>
  <c r="G230" i="2"/>
  <c r="N275" i="2"/>
  <c r="O275" i="2"/>
  <c r="M275" i="2"/>
  <c r="L275" i="2"/>
  <c r="K275" i="2"/>
  <c r="J275" i="2"/>
  <c r="H275" i="2"/>
  <c r="G145" i="2"/>
  <c r="F145" i="2"/>
  <c r="F180" i="2"/>
  <c r="J199" i="2"/>
  <c r="G275" i="2"/>
  <c r="N142" i="2"/>
  <c r="F154" i="2"/>
  <c r="G180" i="2"/>
  <c r="K199" i="2"/>
  <c r="K224" i="2"/>
  <c r="J226" i="2"/>
  <c r="J228" i="2"/>
  <c r="L230" i="2"/>
  <c r="F238" i="2"/>
  <c r="I240" i="2"/>
  <c r="H253" i="2"/>
  <c r="J272" i="2"/>
  <c r="O272" i="2"/>
  <c r="M272" i="2"/>
  <c r="I272" i="2"/>
  <c r="I275" i="2"/>
  <c r="G47" i="2"/>
  <c r="J145" i="2"/>
  <c r="G154" i="2"/>
  <c r="G189" i="2"/>
  <c r="F194" i="2"/>
  <c r="K194" i="2"/>
  <c r="J194" i="2"/>
  <c r="I194" i="2"/>
  <c r="H194" i="2"/>
  <c r="G194" i="2"/>
  <c r="N205" i="2"/>
  <c r="M205" i="2"/>
  <c r="O205" i="2"/>
  <c r="L205" i="2"/>
  <c r="K205" i="2"/>
  <c r="J205" i="2"/>
  <c r="H205" i="2"/>
  <c r="M219" i="2"/>
  <c r="L224" i="2"/>
  <c r="K226" i="2"/>
  <c r="L228" i="2"/>
  <c r="G238" i="2"/>
  <c r="J253" i="2"/>
  <c r="F272" i="2"/>
  <c r="J143" i="2"/>
  <c r="I143" i="2"/>
  <c r="G143" i="2"/>
  <c r="F143" i="2"/>
  <c r="K145" i="2"/>
  <c r="H154" i="2"/>
  <c r="H189" i="2"/>
  <c r="L194" i="2"/>
  <c r="J197" i="2"/>
  <c r="K197" i="2"/>
  <c r="N197" i="2"/>
  <c r="O197" i="2"/>
  <c r="M197" i="2"/>
  <c r="I197" i="2"/>
  <c r="H197" i="2"/>
  <c r="F205" i="2"/>
  <c r="M224" i="2"/>
  <c r="L226" i="2"/>
  <c r="J231" i="2"/>
  <c r="I231" i="2"/>
  <c r="H231" i="2"/>
  <c r="G231" i="2"/>
  <c r="F231" i="2"/>
  <c r="O231" i="2"/>
  <c r="H238" i="2"/>
  <c r="M253" i="2"/>
  <c r="N260" i="2"/>
  <c r="L260" i="2"/>
  <c r="K260" i="2"/>
  <c r="I260" i="2"/>
  <c r="F260" i="2"/>
  <c r="O260" i="2"/>
  <c r="M260" i="2"/>
  <c r="H260" i="2"/>
  <c r="J260" i="2"/>
  <c r="G260" i="2"/>
  <c r="G272" i="2"/>
  <c r="H276" i="2"/>
  <c r="K276" i="2"/>
  <c r="J276" i="2"/>
  <c r="G276" i="2"/>
  <c r="O276" i="2"/>
  <c r="N276" i="2"/>
  <c r="L276" i="2"/>
  <c r="I276" i="2"/>
  <c r="F276" i="2"/>
  <c r="H286" i="2"/>
  <c r="G286" i="2"/>
  <c r="O286" i="2"/>
  <c r="N286" i="2"/>
  <c r="M286" i="2"/>
  <c r="L286" i="2"/>
  <c r="J286" i="2"/>
  <c r="O302" i="2"/>
  <c r="J302" i="2"/>
  <c r="L302" i="2"/>
  <c r="N302" i="2"/>
  <c r="M302" i="2"/>
  <c r="K302" i="2"/>
  <c r="H302" i="2"/>
  <c r="H143" i="2"/>
  <c r="L145" i="2"/>
  <c r="M148" i="2"/>
  <c r="L148" i="2"/>
  <c r="J148" i="2"/>
  <c r="I148" i="2"/>
  <c r="G148" i="2"/>
  <c r="O148" i="2"/>
  <c r="K148" i="2"/>
  <c r="H148" i="2"/>
  <c r="I154" i="2"/>
  <c r="O157" i="2"/>
  <c r="J157" i="2"/>
  <c r="I157" i="2"/>
  <c r="H157" i="2"/>
  <c r="G157" i="2"/>
  <c r="F157" i="2"/>
  <c r="N157" i="2"/>
  <c r="M157" i="2"/>
  <c r="O160" i="2"/>
  <c r="N160" i="2"/>
  <c r="M160" i="2"/>
  <c r="L160" i="2"/>
  <c r="J160" i="2"/>
  <c r="K160" i="2"/>
  <c r="I160" i="2"/>
  <c r="H160" i="2"/>
  <c r="G160" i="2"/>
  <c r="F160" i="2"/>
  <c r="G171" i="2"/>
  <c r="N171" i="2"/>
  <c r="M171" i="2"/>
  <c r="L171" i="2"/>
  <c r="K171" i="2"/>
  <c r="J171" i="2"/>
  <c r="H171" i="2"/>
  <c r="O171" i="2"/>
  <c r="I171" i="2"/>
  <c r="F171" i="2"/>
  <c r="I189" i="2"/>
  <c r="M194" i="2"/>
  <c r="F197" i="2"/>
  <c r="G205" i="2"/>
  <c r="J217" i="2"/>
  <c r="M217" i="2"/>
  <c r="L217" i="2"/>
  <c r="K217" i="2"/>
  <c r="I217" i="2"/>
  <c r="H217" i="2"/>
  <c r="F217" i="2"/>
  <c r="N224" i="2"/>
  <c r="O226" i="2"/>
  <c r="K231" i="2"/>
  <c r="I238" i="2"/>
  <c r="H272" i="2"/>
  <c r="M276" i="2"/>
  <c r="F286" i="2"/>
  <c r="O297" i="2"/>
  <c r="J297" i="2"/>
  <c r="I297" i="2"/>
  <c r="H297" i="2"/>
  <c r="F297" i="2"/>
  <c r="N297" i="2"/>
  <c r="L297" i="2"/>
  <c r="K297" i="2"/>
  <c r="G297" i="2"/>
  <c r="F302" i="2"/>
  <c r="N228" i="2"/>
  <c r="K228" i="2"/>
  <c r="M228" i="2"/>
  <c r="F228" i="2"/>
  <c r="O256" i="2"/>
  <c r="L256" i="2"/>
  <c r="M256" i="2"/>
  <c r="K256" i="2"/>
  <c r="J256" i="2"/>
  <c r="I256" i="2"/>
  <c r="H256" i="2"/>
  <c r="F256" i="2"/>
  <c r="G199" i="2"/>
  <c r="I230" i="2"/>
  <c r="H145" i="2"/>
  <c r="H301" i="2"/>
  <c r="G301" i="2"/>
  <c r="I301" i="2"/>
  <c r="F301" i="2"/>
  <c r="N301" i="2"/>
  <c r="M301" i="2"/>
  <c r="L301" i="2"/>
  <c r="K301" i="2"/>
  <c r="J301" i="2"/>
  <c r="G106" i="2"/>
  <c r="M145" i="2"/>
  <c r="N145" i="2"/>
  <c r="L154" i="2"/>
  <c r="F186" i="2"/>
  <c r="K189" i="2"/>
  <c r="O194" i="2"/>
  <c r="L272" i="2"/>
  <c r="K286" i="2"/>
  <c r="I302" i="2"/>
  <c r="O153" i="2"/>
  <c r="N153" i="2"/>
  <c r="M153" i="2"/>
  <c r="L153" i="2"/>
  <c r="J153" i="2"/>
  <c r="K153" i="2"/>
  <c r="H153" i="2"/>
  <c r="I153" i="2"/>
  <c r="G153" i="2"/>
  <c r="F153" i="2"/>
  <c r="G228" i="2"/>
  <c r="G42" i="2"/>
  <c r="I224" i="2"/>
  <c r="F137" i="2"/>
  <c r="M143" i="2"/>
  <c r="O145" i="2"/>
  <c r="M154" i="2"/>
  <c r="F161" i="2"/>
  <c r="L189" i="2"/>
  <c r="N231" i="2"/>
  <c r="N272" i="2"/>
  <c r="O308" i="2"/>
  <c r="N308" i="2"/>
  <c r="M308" i="2"/>
  <c r="L308" i="2"/>
  <c r="I308" i="2"/>
  <c r="K308" i="2"/>
  <c r="H308" i="2"/>
  <c r="G308" i="2"/>
  <c r="F308" i="2"/>
  <c r="N230" i="2"/>
  <c r="O230" i="2"/>
  <c r="M230" i="2"/>
  <c r="K230" i="2"/>
  <c r="H230" i="2"/>
  <c r="N240" i="2"/>
  <c r="O240" i="2"/>
  <c r="M240" i="2"/>
  <c r="L240" i="2"/>
  <c r="K240" i="2"/>
  <c r="N180" i="2"/>
  <c r="O180" i="2"/>
  <c r="L180" i="2"/>
  <c r="M180" i="2"/>
  <c r="K180" i="2"/>
  <c r="I180" i="2"/>
  <c r="H180" i="2"/>
  <c r="H228" i="2"/>
  <c r="F275" i="2"/>
  <c r="H240" i="2"/>
  <c r="O301" i="2"/>
  <c r="J186" i="2"/>
  <c r="O186" i="2"/>
  <c r="N186" i="2"/>
  <c r="M186" i="2"/>
  <c r="L186" i="2"/>
  <c r="I186" i="2"/>
  <c r="H161" i="2"/>
  <c r="G178" i="2"/>
  <c r="N178" i="2"/>
  <c r="O178" i="2"/>
  <c r="M178" i="2"/>
  <c r="L178" i="2"/>
  <c r="K178" i="2"/>
  <c r="J178" i="2"/>
  <c r="H178" i="2"/>
  <c r="F178" i="2"/>
  <c r="M189" i="2"/>
  <c r="N270" i="2"/>
  <c r="L270" i="2"/>
  <c r="O270" i="2"/>
  <c r="K270" i="2"/>
  <c r="J270" i="2"/>
  <c r="I270" i="2"/>
  <c r="O283" i="2"/>
  <c r="N283" i="2"/>
  <c r="L283" i="2"/>
  <c r="I283" i="2"/>
  <c r="M283" i="2"/>
  <c r="K283" i="2"/>
  <c r="J283" i="2"/>
  <c r="L294" i="2"/>
  <c r="K294" i="2"/>
  <c r="F294" i="2"/>
  <c r="O294" i="2"/>
  <c r="M294" i="2"/>
  <c r="J294" i="2"/>
  <c r="I294" i="2"/>
  <c r="J176" i="2"/>
  <c r="O176" i="2"/>
  <c r="K176" i="2"/>
  <c r="I176" i="2"/>
  <c r="H176" i="2"/>
  <c r="G176" i="2"/>
  <c r="F176" i="2"/>
  <c r="O142" i="2"/>
  <c r="J142" i="2"/>
  <c r="I142" i="2"/>
  <c r="H142" i="2"/>
  <c r="G142" i="2"/>
  <c r="F142" i="2"/>
  <c r="G224" i="2"/>
  <c r="F249" i="2"/>
  <c r="O249" i="2"/>
  <c r="L249" i="2"/>
  <c r="N249" i="2"/>
  <c r="K249" i="2"/>
  <c r="M249" i="2"/>
  <c r="J249" i="2"/>
  <c r="I249" i="2"/>
  <c r="H249" i="2"/>
  <c r="G249" i="2"/>
  <c r="M176" i="2"/>
  <c r="N300" i="2"/>
  <c r="L300" i="2"/>
  <c r="M300" i="2"/>
  <c r="K300" i="2"/>
  <c r="J300" i="2"/>
  <c r="I300" i="2"/>
  <c r="H300" i="2"/>
  <c r="F300" i="2"/>
  <c r="O300" i="2"/>
  <c r="G300" i="2"/>
  <c r="L253" i="2"/>
  <c r="K253" i="2"/>
  <c r="I253" i="2"/>
  <c r="F253" i="2"/>
  <c r="O253" i="2"/>
  <c r="J189" i="2"/>
  <c r="N154" i="2"/>
  <c r="O154" i="2"/>
  <c r="I161" i="2"/>
  <c r="I178" i="2"/>
  <c r="F184" i="2"/>
  <c r="M184" i="2"/>
  <c r="O184" i="2"/>
  <c r="N184" i="2"/>
  <c r="L184" i="2"/>
  <c r="J184" i="2"/>
  <c r="K186" i="2"/>
  <c r="N189" i="2"/>
  <c r="F270" i="2"/>
  <c r="F283" i="2"/>
  <c r="G294" i="2"/>
  <c r="L173" i="2"/>
  <c r="K173" i="2"/>
  <c r="J173" i="2"/>
  <c r="I173" i="2"/>
  <c r="H173" i="2"/>
  <c r="F173" i="2"/>
  <c r="O173" i="2"/>
  <c r="N173" i="2"/>
  <c r="J196" i="2"/>
  <c r="I196" i="2"/>
  <c r="H196" i="2"/>
  <c r="G196" i="2"/>
  <c r="F196" i="2"/>
  <c r="N226" i="2"/>
  <c r="M226" i="2"/>
  <c r="J150" i="2"/>
  <c r="I150" i="2"/>
  <c r="G150" i="2"/>
  <c r="F150" i="2"/>
  <c r="N150" i="2"/>
  <c r="M150" i="2"/>
  <c r="K196" i="2"/>
  <c r="F230" i="2"/>
  <c r="M173" i="2"/>
  <c r="L196" i="2"/>
  <c r="H224" i="2"/>
  <c r="F240" i="2"/>
  <c r="N176" i="2"/>
  <c r="I199" i="2"/>
  <c r="F204" i="2"/>
  <c r="K204" i="2"/>
  <c r="O204" i="2"/>
  <c r="N204" i="2"/>
  <c r="M204" i="2"/>
  <c r="L204" i="2"/>
  <c r="J204" i="2"/>
  <c r="H204" i="2"/>
  <c r="G204" i="2"/>
  <c r="H226" i="2"/>
  <c r="G240" i="2"/>
  <c r="N256" i="2"/>
  <c r="M142" i="2"/>
  <c r="L150" i="2"/>
  <c r="N196" i="2"/>
  <c r="F219" i="2"/>
  <c r="N219" i="2"/>
  <c r="K219" i="2"/>
  <c r="J219" i="2"/>
  <c r="I219" i="2"/>
  <c r="H219" i="2"/>
  <c r="G219" i="2"/>
  <c r="J224" i="2"/>
  <c r="I228" i="2"/>
  <c r="O238" i="2"/>
  <c r="M238" i="2"/>
  <c r="L238" i="2"/>
  <c r="K238" i="2"/>
  <c r="G253" i="2"/>
  <c r="I145" i="2"/>
  <c r="O150" i="2"/>
  <c r="O196" i="2"/>
  <c r="L219" i="2"/>
  <c r="J154" i="2"/>
  <c r="J238" i="2"/>
  <c r="K272" i="2"/>
  <c r="H186" i="2"/>
  <c r="O152" i="2"/>
  <c r="G152" i="2"/>
  <c r="F152" i="2"/>
  <c r="N152" i="2"/>
  <c r="J161" i="2"/>
  <c r="K164" i="2"/>
  <c r="J164" i="2"/>
  <c r="I164" i="2"/>
  <c r="H164" i="2"/>
  <c r="G164" i="2"/>
  <c r="F164" i="2"/>
  <c r="O164" i="2"/>
  <c r="N164" i="2"/>
  <c r="O167" i="2"/>
  <c r="I167" i="2"/>
  <c r="N167" i="2"/>
  <c r="L167" i="2"/>
  <c r="K167" i="2"/>
  <c r="J167" i="2"/>
  <c r="H167" i="2"/>
  <c r="G167" i="2"/>
  <c r="F167" i="2"/>
  <c r="G184" i="2"/>
  <c r="O189" i="2"/>
  <c r="G270" i="2"/>
  <c r="G283" i="2"/>
  <c r="H294" i="2"/>
  <c r="L246" i="2"/>
  <c r="K246" i="2"/>
  <c r="I246" i="2"/>
  <c r="F246" i="2"/>
  <c r="O251" i="2"/>
  <c r="N251" i="2"/>
  <c r="L251" i="2"/>
  <c r="I251" i="2"/>
  <c r="M251" i="2"/>
  <c r="O287" i="2"/>
  <c r="J287" i="2"/>
  <c r="N287" i="2"/>
  <c r="M287" i="2"/>
  <c r="K287" i="2"/>
  <c r="G287" i="2"/>
  <c r="G146" i="2"/>
  <c r="O146" i="2"/>
  <c r="M146" i="2"/>
  <c r="L146" i="2"/>
  <c r="J146" i="2"/>
  <c r="M155" i="2"/>
  <c r="L155" i="2"/>
  <c r="K155" i="2"/>
  <c r="J155" i="2"/>
  <c r="I155" i="2"/>
  <c r="G155" i="2"/>
  <c r="O162" i="2"/>
  <c r="M162" i="2"/>
  <c r="L162" i="2"/>
  <c r="K162" i="2"/>
  <c r="J162" i="2"/>
  <c r="I162" i="2"/>
  <c r="G162" i="2"/>
  <c r="N190" i="2"/>
  <c r="J190" i="2"/>
  <c r="M190" i="2"/>
  <c r="L190" i="2"/>
  <c r="K190" i="2"/>
  <c r="I190" i="2"/>
  <c r="H190" i="2"/>
  <c r="F190" i="2"/>
  <c r="G246" i="2"/>
  <c r="F251" i="2"/>
  <c r="M273" i="2"/>
  <c r="L273" i="2"/>
  <c r="K273" i="2"/>
  <c r="J273" i="2"/>
  <c r="I273" i="2"/>
  <c r="G273" i="2"/>
  <c r="F287" i="2"/>
  <c r="N290" i="2"/>
  <c r="O290" i="2"/>
  <c r="G131" i="2"/>
  <c r="K144" i="2"/>
  <c r="O144" i="2"/>
  <c r="M144" i="2"/>
  <c r="F146" i="2"/>
  <c r="F155" i="2"/>
  <c r="F162" i="2"/>
  <c r="G190" i="2"/>
  <c r="N195" i="2"/>
  <c r="M195" i="2"/>
  <c r="G195" i="2"/>
  <c r="F209" i="2"/>
  <c r="N209" i="2"/>
  <c r="K209" i="2"/>
  <c r="H209" i="2"/>
  <c r="O209" i="2"/>
  <c r="M209" i="2"/>
  <c r="L209" i="2"/>
  <c r="J209" i="2"/>
  <c r="G209" i="2"/>
  <c r="H246" i="2"/>
  <c r="G251" i="2"/>
  <c r="F254" i="2"/>
  <c r="O254" i="2"/>
  <c r="K254" i="2"/>
  <c r="J254" i="2"/>
  <c r="I254" i="2"/>
  <c r="H254" i="2"/>
  <c r="G254" i="2"/>
  <c r="O268" i="2"/>
  <c r="N268" i="2"/>
  <c r="F273" i="2"/>
  <c r="H287" i="2"/>
  <c r="F290" i="2"/>
  <c r="H306" i="2"/>
  <c r="G306" i="2"/>
  <c r="O306" i="2"/>
  <c r="N306" i="2"/>
  <c r="K306" i="2"/>
  <c r="I146" i="2"/>
  <c r="N155" i="2"/>
  <c r="O158" i="2"/>
  <c r="M158" i="2"/>
  <c r="N162" i="2"/>
  <c r="M165" i="2"/>
  <c r="N165" i="2"/>
  <c r="F174" i="2"/>
  <c r="M174" i="2"/>
  <c r="G174" i="2"/>
  <c r="I241" i="2"/>
  <c r="H241" i="2"/>
  <c r="F241" i="2"/>
  <c r="M241" i="2"/>
  <c r="L241" i="2"/>
  <c r="K241" i="2"/>
  <c r="J241" i="2"/>
  <c r="G241" i="2"/>
  <c r="M246" i="2"/>
  <c r="J251" i="2"/>
  <c r="N273" i="2"/>
  <c r="L279" i="2"/>
  <c r="F279" i="2"/>
  <c r="O279" i="2"/>
  <c r="K279" i="2"/>
  <c r="N279" i="2"/>
  <c r="M279" i="2"/>
  <c r="I279" i="2"/>
  <c r="L284" i="2"/>
  <c r="K284" i="2"/>
  <c r="F284" i="2"/>
  <c r="M284" i="2"/>
  <c r="J284" i="2"/>
  <c r="I284" i="2"/>
  <c r="H284" i="2"/>
  <c r="G284" i="2"/>
  <c r="L287" i="2"/>
  <c r="H290" i="2"/>
  <c r="G108" i="2"/>
  <c r="K146" i="2"/>
  <c r="G151" i="2"/>
  <c r="O151" i="2"/>
  <c r="M151" i="2"/>
  <c r="O155" i="2"/>
  <c r="F158" i="2"/>
  <c r="F165" i="2"/>
  <c r="H174" i="2"/>
  <c r="N241" i="2"/>
  <c r="N246" i="2"/>
  <c r="K251" i="2"/>
  <c r="N254" i="2"/>
  <c r="H268" i="2"/>
  <c r="O273" i="2"/>
  <c r="G279" i="2"/>
  <c r="N284" i="2"/>
  <c r="I290" i="2"/>
  <c r="J306" i="2"/>
  <c r="M188" i="2"/>
  <c r="G188" i="2"/>
  <c r="O188" i="2"/>
  <c r="N188" i="2"/>
  <c r="L188" i="2"/>
  <c r="K188" i="2"/>
  <c r="J188" i="2"/>
  <c r="H188" i="2"/>
  <c r="J207" i="2"/>
  <c r="N207" i="2"/>
  <c r="K207" i="2"/>
  <c r="O207" i="2"/>
  <c r="M207" i="2"/>
  <c r="L207" i="2"/>
  <c r="I207" i="2"/>
  <c r="G207" i="2"/>
  <c r="O246" i="2"/>
  <c r="O288" i="2"/>
  <c r="N288" i="2"/>
  <c r="L288" i="2"/>
  <c r="J290" i="2"/>
  <c r="N295" i="2"/>
  <c r="J295" i="2"/>
  <c r="I295" i="2"/>
  <c r="G295" i="2"/>
  <c r="O295" i="2"/>
  <c r="M295" i="2"/>
  <c r="K295" i="2"/>
  <c r="M298" i="2"/>
  <c r="J298" i="2"/>
  <c r="I298" i="2"/>
  <c r="H298" i="2"/>
  <c r="G298" i="2"/>
  <c r="F298" i="2"/>
  <c r="L304" i="2"/>
  <c r="K304" i="2"/>
  <c r="F304" i="2"/>
  <c r="O304" i="2"/>
  <c r="J304" i="2"/>
  <c r="M304" i="2"/>
  <c r="L309" i="2"/>
  <c r="K309" i="2"/>
  <c r="F309" i="2"/>
  <c r="O309" i="2"/>
  <c r="N309" i="2"/>
  <c r="M309" i="2"/>
  <c r="I309" i="2"/>
  <c r="F149" i="2"/>
  <c r="H151" i="2"/>
  <c r="H158" i="2"/>
  <c r="F163" i="2"/>
  <c r="H165" i="2"/>
  <c r="J174" i="2"/>
  <c r="F188" i="2"/>
  <c r="G191" i="2"/>
  <c r="G193" i="2"/>
  <c r="F207" i="2"/>
  <c r="G210" i="2"/>
  <c r="J212" i="2"/>
  <c r="N212" i="2"/>
  <c r="N255" i="2"/>
  <c r="I255" i="2"/>
  <c r="H255" i="2"/>
  <c r="F255" i="2"/>
  <c r="O266" i="2"/>
  <c r="M266" i="2"/>
  <c r="J268" i="2"/>
  <c r="F274" i="2"/>
  <c r="M274" i="2"/>
  <c r="L274" i="2"/>
  <c r="J274" i="2"/>
  <c r="G274" i="2"/>
  <c r="J277" i="2"/>
  <c r="N277" i="2"/>
  <c r="O277" i="2"/>
  <c r="M277" i="2"/>
  <c r="L277" i="2"/>
  <c r="I277" i="2"/>
  <c r="J279" i="2"/>
  <c r="F288" i="2"/>
  <c r="K290" i="2"/>
  <c r="F295" i="2"/>
  <c r="K298" i="2"/>
  <c r="G304" i="2"/>
  <c r="M306" i="2"/>
  <c r="G309" i="2"/>
  <c r="L144" i="2"/>
  <c r="G149" i="2"/>
  <c r="I151" i="2"/>
  <c r="F156" i="2"/>
  <c r="I158" i="2"/>
  <c r="I165" i="2"/>
  <c r="J172" i="2"/>
  <c r="I172" i="2"/>
  <c r="K174" i="2"/>
  <c r="I188" i="2"/>
  <c r="H191" i="2"/>
  <c r="H193" i="2"/>
  <c r="L195" i="2"/>
  <c r="H207" i="2"/>
  <c r="H210" i="2"/>
  <c r="F212" i="2"/>
  <c r="F214" i="2"/>
  <c r="N214" i="2"/>
  <c r="K214" i="2"/>
  <c r="N216" i="2"/>
  <c r="K216" i="2"/>
  <c r="H216" i="2"/>
  <c r="N221" i="2"/>
  <c r="K221" i="2"/>
  <c r="J221" i="2"/>
  <c r="I221" i="2"/>
  <c r="H221" i="2"/>
  <c r="G221" i="2"/>
  <c r="F221" i="2"/>
  <c r="J242" i="2"/>
  <c r="O242" i="2"/>
  <c r="L242" i="2"/>
  <c r="F244" i="2"/>
  <c r="O244" i="2"/>
  <c r="N244" i="2"/>
  <c r="L244" i="2"/>
  <c r="I244" i="2"/>
  <c r="J247" i="2"/>
  <c r="O247" i="2"/>
  <c r="N247" i="2"/>
  <c r="M247" i="2"/>
  <c r="L247" i="2"/>
  <c r="I247" i="2"/>
  <c r="G255" i="2"/>
  <c r="F266" i="2"/>
  <c r="K268" i="2"/>
  <c r="H274" i="2"/>
  <c r="F277" i="2"/>
  <c r="N285" i="2"/>
  <c r="O285" i="2"/>
  <c r="M285" i="2"/>
  <c r="K285" i="2"/>
  <c r="H285" i="2"/>
  <c r="G288" i="2"/>
  <c r="L290" i="2"/>
  <c r="H295" i="2"/>
  <c r="L298" i="2"/>
  <c r="H304" i="2"/>
  <c r="H309" i="2"/>
  <c r="J192" i="2"/>
  <c r="G192" i="2"/>
  <c r="G271" i="2"/>
  <c r="F271" i="2"/>
  <c r="J177" i="2"/>
  <c r="M177" i="2"/>
  <c r="N223" i="2"/>
  <c r="K223" i="2"/>
  <c r="H223" i="2"/>
  <c r="F269" i="2"/>
  <c r="J269" i="2"/>
  <c r="I269" i="2"/>
  <c r="G269" i="2"/>
  <c r="O312" i="2"/>
  <c r="M312" i="2"/>
  <c r="J312" i="2"/>
  <c r="N312" i="2"/>
  <c r="L312" i="2"/>
  <c r="K312" i="2"/>
  <c r="G312" i="2"/>
  <c r="F177" i="2"/>
  <c r="F179" i="2"/>
  <c r="J179" i="2"/>
  <c r="F223" i="2"/>
  <c r="F233" i="2"/>
  <c r="N235" i="2"/>
  <c r="O235" i="2"/>
  <c r="K235" i="2"/>
  <c r="J237" i="2"/>
  <c r="O237" i="2"/>
  <c r="N237" i="2"/>
  <c r="L237" i="2"/>
  <c r="H237" i="2"/>
  <c r="F252" i="2"/>
  <c r="H269" i="2"/>
  <c r="J271" i="2"/>
  <c r="F312" i="2"/>
  <c r="M181" i="2"/>
  <c r="G181" i="2"/>
  <c r="N200" i="2"/>
  <c r="J200" i="2"/>
  <c r="G223" i="2"/>
  <c r="G233" i="2"/>
  <c r="G252" i="2"/>
  <c r="O263" i="2"/>
  <c r="L263" i="2"/>
  <c r="N265" i="2"/>
  <c r="O265" i="2"/>
  <c r="L265" i="2"/>
  <c r="I265" i="2"/>
  <c r="J267" i="2"/>
  <c r="M267" i="2"/>
  <c r="L267" i="2"/>
  <c r="I267" i="2"/>
  <c r="F267" i="2"/>
  <c r="K269" i="2"/>
  <c r="H312" i="2"/>
  <c r="F159" i="2"/>
  <c r="H166" i="2"/>
  <c r="F168" i="2"/>
  <c r="H177" i="2"/>
  <c r="H179" i="2"/>
  <c r="F181" i="2"/>
  <c r="G198" i="2"/>
  <c r="F200" i="2"/>
  <c r="I223" i="2"/>
  <c r="H233" i="2"/>
  <c r="H252" i="2"/>
  <c r="F263" i="2"/>
  <c r="F265" i="2"/>
  <c r="G267" i="2"/>
  <c r="L269" i="2"/>
  <c r="L271" i="2"/>
  <c r="H296" i="2"/>
  <c r="G296" i="2"/>
  <c r="O296" i="2"/>
  <c r="I312" i="2"/>
  <c r="G159" i="2"/>
  <c r="I166" i="2"/>
  <c r="K175" i="2"/>
  <c r="I177" i="2"/>
  <c r="I179" i="2"/>
  <c r="H181" i="2"/>
  <c r="F183" i="2"/>
  <c r="N185" i="2"/>
  <c r="G185" i="2"/>
  <c r="M192" i="2"/>
  <c r="H198" i="2"/>
  <c r="G200" i="2"/>
  <c r="J202" i="2"/>
  <c r="N202" i="2"/>
  <c r="G202" i="2"/>
  <c r="J223" i="2"/>
  <c r="I233" i="2"/>
  <c r="H235" i="2"/>
  <c r="I237" i="2"/>
  <c r="I248" i="2"/>
  <c r="H248" i="2"/>
  <c r="F248" i="2"/>
  <c r="I252" i="2"/>
  <c r="F261" i="2"/>
  <c r="G263" i="2"/>
  <c r="G265" i="2"/>
  <c r="H267" i="2"/>
  <c r="M269" i="2"/>
  <c r="M271" i="2"/>
  <c r="F296" i="2"/>
  <c r="G303" i="2"/>
  <c r="F303" i="2"/>
  <c r="N310" i="2"/>
  <c r="O310" i="2"/>
  <c r="M310" i="2"/>
  <c r="L310" i="2"/>
  <c r="K310" i="2"/>
  <c r="H310" i="2"/>
  <c r="L289" i="2"/>
  <c r="K289" i="2"/>
  <c r="F289" i="2"/>
  <c r="H291" i="2"/>
  <c r="G291" i="2"/>
  <c r="H232" i="2"/>
  <c r="I239" i="2"/>
  <c r="I289" i="2"/>
  <c r="J291" i="2"/>
  <c r="H293" i="2"/>
  <c r="M289" i="2"/>
  <c r="L291" i="2"/>
  <c r="J293" i="2"/>
  <c r="H220" i="2"/>
  <c r="K225" i="2"/>
  <c r="H227" i="2"/>
  <c r="L232" i="2"/>
  <c r="I234" i="2"/>
  <c r="L239" i="2"/>
  <c r="F250" i="2"/>
  <c r="F257" i="2"/>
  <c r="G264" i="2"/>
  <c r="F280" i="2"/>
  <c r="O282" i="2"/>
  <c r="J282" i="2"/>
  <c r="N289" i="2"/>
  <c r="M291" i="2"/>
  <c r="F305" i="2"/>
  <c r="O307" i="2"/>
  <c r="J307" i="2"/>
  <c r="G311" i="2"/>
  <c r="N20" i="2" l="1"/>
  <c r="G18" i="2" s="1"/>
  <c r="O20" i="2"/>
  <c r="S25" i="2" s="1"/>
  <c r="N143" i="2"/>
  <c r="O143" i="2"/>
  <c r="O258" i="2" s="1"/>
  <c r="N258" i="2"/>
  <c r="R42" i="2" l="1"/>
  <c r="R25" i="2"/>
  <c r="N21" i="2"/>
  <c r="N22" i="2" s="1"/>
  <c r="O21" i="2"/>
  <c r="O22" i="2" s="1"/>
  <c r="S17" i="2"/>
  <c r="R15" i="2" s="1"/>
  <c r="R36" i="2" l="1"/>
  <c r="R32" i="2"/>
  <c r="S29" i="2"/>
  <c r="R22" i="2"/>
  <c r="R28" i="2"/>
  <c r="T21" i="2"/>
  <c r="V24" i="2"/>
  <c r="F25" i="2"/>
  <c r="V25" i="2"/>
  <c r="F26" i="2"/>
  <c r="V26" i="2"/>
  <c r="F27" i="2"/>
  <c r="G27" i="2"/>
  <c r="H27" i="2"/>
  <c r="I27" i="2"/>
  <c r="J27" i="2"/>
  <c r="K27" i="2"/>
  <c r="L27" i="2"/>
  <c r="M27" i="2"/>
  <c r="V27" i="2"/>
  <c r="F28" i="2"/>
  <c r="G28" i="2"/>
  <c r="H28" i="2"/>
  <c r="I28" i="2"/>
  <c r="J28" i="2"/>
  <c r="K28" i="2"/>
  <c r="L28" i="2"/>
  <c r="M28" i="2"/>
  <c r="V28" i="2"/>
  <c r="F29" i="2"/>
  <c r="G29" i="2"/>
  <c r="H29" i="2"/>
  <c r="I29" i="2"/>
  <c r="J29" i="2"/>
  <c r="K29" i="2"/>
  <c r="L29" i="2"/>
  <c r="M29" i="2"/>
  <c r="V29" i="2"/>
  <c r="F30" i="2"/>
  <c r="G30" i="2"/>
  <c r="H30" i="2"/>
  <c r="I30" i="2"/>
  <c r="J30" i="2"/>
  <c r="K30" i="2"/>
  <c r="L30" i="2"/>
  <c r="M30" i="2"/>
  <c r="V30" i="2"/>
  <c r="F31" i="2"/>
  <c r="G31" i="2"/>
  <c r="H31" i="2"/>
  <c r="I31" i="2"/>
  <c r="J31" i="2"/>
  <c r="K31" i="2"/>
  <c r="L31" i="2"/>
  <c r="M31" i="2"/>
  <c r="V31" i="2"/>
  <c r="F32" i="2"/>
  <c r="V32" i="2"/>
  <c r="F33" i="2"/>
  <c r="G33" i="2"/>
  <c r="H33" i="2"/>
  <c r="I33" i="2"/>
  <c r="J33" i="2"/>
  <c r="K33" i="2"/>
  <c r="L33" i="2"/>
  <c r="M33" i="2"/>
  <c r="V33" i="2"/>
  <c r="F34" i="2"/>
  <c r="G34" i="2"/>
  <c r="H34" i="2"/>
  <c r="I34" i="2"/>
  <c r="J34" i="2"/>
  <c r="K34" i="2"/>
  <c r="L34" i="2"/>
  <c r="M34" i="2"/>
  <c r="V34" i="2"/>
  <c r="F35" i="2"/>
  <c r="V35" i="2"/>
  <c r="F36" i="2"/>
  <c r="G36" i="2"/>
  <c r="H36" i="2"/>
  <c r="I36" i="2"/>
  <c r="J36" i="2"/>
  <c r="K36" i="2"/>
  <c r="L36" i="2"/>
  <c r="M36" i="2"/>
  <c r="V36" i="2"/>
  <c r="F37" i="2"/>
  <c r="V37" i="2"/>
  <c r="F38" i="2"/>
  <c r="G38" i="2"/>
  <c r="H38" i="2"/>
  <c r="I38" i="2"/>
  <c r="J38" i="2"/>
  <c r="K38" i="2"/>
  <c r="L38" i="2"/>
  <c r="M38" i="2"/>
  <c r="V38" i="2"/>
  <c r="F39" i="2"/>
  <c r="V39" i="2"/>
  <c r="F40" i="2"/>
  <c r="G40" i="2"/>
  <c r="H40" i="2"/>
  <c r="I40" i="2"/>
  <c r="J40" i="2"/>
  <c r="K40" i="2"/>
  <c r="L40" i="2"/>
  <c r="M40" i="2"/>
  <c r="V40" i="2"/>
  <c r="F41" i="2"/>
  <c r="G41" i="2"/>
  <c r="H41" i="2"/>
  <c r="I41" i="2"/>
  <c r="J41" i="2"/>
  <c r="K41" i="2"/>
  <c r="L41" i="2"/>
  <c r="M41" i="2"/>
  <c r="V41" i="2"/>
  <c r="F42" i="2"/>
  <c r="V42" i="2"/>
  <c r="F43" i="2"/>
  <c r="V43" i="2"/>
  <c r="F44" i="2"/>
  <c r="G44" i="2"/>
  <c r="H44" i="2"/>
  <c r="I44" i="2"/>
  <c r="J44" i="2"/>
  <c r="K44" i="2"/>
  <c r="L44" i="2"/>
  <c r="M44" i="2"/>
  <c r="V44" i="2"/>
  <c r="F45" i="2"/>
  <c r="V45" i="2"/>
  <c r="F46" i="2"/>
  <c r="G46" i="2"/>
  <c r="H46" i="2"/>
  <c r="I46" i="2"/>
  <c r="J46" i="2"/>
  <c r="K46" i="2"/>
  <c r="L46" i="2"/>
  <c r="M46" i="2"/>
  <c r="V46" i="2"/>
  <c r="F47" i="2"/>
  <c r="V47" i="2"/>
  <c r="F48" i="2"/>
  <c r="G48" i="2"/>
  <c r="H48" i="2"/>
  <c r="I48" i="2"/>
  <c r="J48" i="2"/>
  <c r="K48" i="2"/>
  <c r="L48" i="2"/>
  <c r="M48" i="2"/>
  <c r="V48" i="2"/>
  <c r="F49" i="2"/>
  <c r="V49" i="2"/>
  <c r="F50" i="2"/>
  <c r="G50" i="2"/>
  <c r="H50" i="2"/>
  <c r="I50" i="2"/>
  <c r="J50" i="2"/>
  <c r="K50" i="2"/>
  <c r="L50" i="2"/>
  <c r="M50" i="2"/>
  <c r="V50" i="2"/>
  <c r="F51" i="2"/>
  <c r="V51" i="2"/>
  <c r="F52" i="2"/>
  <c r="V52" i="2"/>
  <c r="F53" i="2"/>
  <c r="G53" i="2"/>
  <c r="H53" i="2"/>
  <c r="I53" i="2"/>
  <c r="J53" i="2"/>
  <c r="K53" i="2"/>
  <c r="L53" i="2"/>
  <c r="M53" i="2"/>
  <c r="V53" i="2"/>
  <c r="F54" i="2"/>
  <c r="G54" i="2"/>
  <c r="H54" i="2"/>
  <c r="I54" i="2"/>
  <c r="J54" i="2"/>
  <c r="K54" i="2"/>
  <c r="L54" i="2"/>
  <c r="M54" i="2"/>
  <c r="V54" i="2"/>
  <c r="F55" i="2"/>
  <c r="G55" i="2"/>
  <c r="H55" i="2"/>
  <c r="I55" i="2"/>
  <c r="J55" i="2"/>
  <c r="K55" i="2"/>
  <c r="L55" i="2"/>
  <c r="M55" i="2"/>
  <c r="V55" i="2"/>
  <c r="F56" i="2"/>
  <c r="G56" i="2"/>
  <c r="H56" i="2"/>
  <c r="I56" i="2"/>
  <c r="J56" i="2"/>
  <c r="K56" i="2"/>
  <c r="L56" i="2"/>
  <c r="M56" i="2"/>
  <c r="V56" i="2"/>
  <c r="F57" i="2"/>
  <c r="V57" i="2"/>
  <c r="F58" i="2"/>
  <c r="V58" i="2"/>
  <c r="F59" i="2"/>
  <c r="G59" i="2"/>
  <c r="H59" i="2"/>
  <c r="I59" i="2"/>
  <c r="J59" i="2"/>
  <c r="K59" i="2"/>
  <c r="L59" i="2"/>
  <c r="M59" i="2"/>
  <c r="V59" i="2"/>
  <c r="F60" i="2"/>
  <c r="G60" i="2"/>
  <c r="H60" i="2"/>
  <c r="I60" i="2"/>
  <c r="J60" i="2"/>
  <c r="K60" i="2"/>
  <c r="L60" i="2"/>
  <c r="M60" i="2"/>
  <c r="V60" i="2"/>
  <c r="F61" i="2"/>
  <c r="G61" i="2"/>
  <c r="H61" i="2"/>
  <c r="I61" i="2"/>
  <c r="J61" i="2"/>
  <c r="K61" i="2"/>
  <c r="L61" i="2"/>
  <c r="M61" i="2"/>
  <c r="V61" i="2"/>
  <c r="F62" i="2"/>
  <c r="G62" i="2"/>
  <c r="H62" i="2"/>
  <c r="I62" i="2"/>
  <c r="J62" i="2"/>
  <c r="K62" i="2"/>
  <c r="L62" i="2"/>
  <c r="M62" i="2"/>
  <c r="V62" i="2"/>
  <c r="F63" i="2"/>
  <c r="G63" i="2"/>
  <c r="H63" i="2"/>
  <c r="I63" i="2"/>
  <c r="J63" i="2"/>
  <c r="K63" i="2"/>
  <c r="L63" i="2"/>
  <c r="M63" i="2"/>
  <c r="V63" i="2"/>
  <c r="F64" i="2"/>
  <c r="G64" i="2"/>
  <c r="H64" i="2"/>
  <c r="I64" i="2"/>
  <c r="J64" i="2"/>
  <c r="K64" i="2"/>
  <c r="L64" i="2"/>
  <c r="M64" i="2"/>
  <c r="V64" i="2"/>
  <c r="F65" i="2"/>
  <c r="G65" i="2"/>
  <c r="H65" i="2"/>
  <c r="I65" i="2"/>
  <c r="J65" i="2"/>
  <c r="K65" i="2"/>
  <c r="L65" i="2"/>
  <c r="M65" i="2"/>
  <c r="V65" i="2"/>
  <c r="F66" i="2"/>
  <c r="G66" i="2"/>
  <c r="H66" i="2"/>
  <c r="I66" i="2"/>
  <c r="J66" i="2"/>
  <c r="K66" i="2"/>
  <c r="L66" i="2"/>
  <c r="M66" i="2"/>
  <c r="V66" i="2"/>
  <c r="F67" i="2"/>
  <c r="G67" i="2"/>
  <c r="H67" i="2"/>
  <c r="I67" i="2"/>
  <c r="J67" i="2"/>
  <c r="K67" i="2"/>
  <c r="L67" i="2"/>
  <c r="M67" i="2"/>
  <c r="V67" i="2"/>
  <c r="F68" i="2"/>
  <c r="G68" i="2"/>
  <c r="H68" i="2"/>
  <c r="I68" i="2"/>
  <c r="J68" i="2"/>
  <c r="K68" i="2"/>
  <c r="L68" i="2"/>
  <c r="M68" i="2"/>
  <c r="V68" i="2"/>
  <c r="F69" i="2"/>
  <c r="V69" i="2"/>
  <c r="F70" i="2"/>
  <c r="V70" i="2"/>
  <c r="F71" i="2"/>
  <c r="G71" i="2"/>
  <c r="H71" i="2"/>
  <c r="I71" i="2"/>
  <c r="J71" i="2"/>
  <c r="K71" i="2"/>
  <c r="L71" i="2"/>
  <c r="M71" i="2"/>
  <c r="V71" i="2"/>
  <c r="F72" i="2"/>
  <c r="G72" i="2"/>
  <c r="H72" i="2"/>
  <c r="I72" i="2"/>
  <c r="J72" i="2"/>
  <c r="K72" i="2"/>
  <c r="L72" i="2"/>
  <c r="M72" i="2"/>
  <c r="V72" i="2"/>
  <c r="F73" i="2"/>
  <c r="V73" i="2"/>
  <c r="F74" i="2"/>
  <c r="V74" i="2"/>
  <c r="F75" i="2"/>
  <c r="G75" i="2"/>
  <c r="H75" i="2"/>
  <c r="I75" i="2"/>
  <c r="J75" i="2"/>
  <c r="K75" i="2"/>
  <c r="L75" i="2"/>
  <c r="M75" i="2"/>
  <c r="V75" i="2"/>
  <c r="F76" i="2"/>
  <c r="V76" i="2"/>
  <c r="F77" i="2"/>
  <c r="V77" i="2"/>
  <c r="F78" i="2"/>
  <c r="G78" i="2"/>
  <c r="H78" i="2"/>
  <c r="I78" i="2"/>
  <c r="J78" i="2"/>
  <c r="K78" i="2"/>
  <c r="L78" i="2"/>
  <c r="M78" i="2"/>
  <c r="V78" i="2"/>
  <c r="F79" i="2"/>
  <c r="V79" i="2"/>
  <c r="F80" i="2"/>
  <c r="G80" i="2"/>
  <c r="H80" i="2"/>
  <c r="I80" i="2"/>
  <c r="J80" i="2"/>
  <c r="K80" i="2"/>
  <c r="L80" i="2"/>
  <c r="M80" i="2"/>
  <c r="V80" i="2"/>
  <c r="F81" i="2"/>
  <c r="G81" i="2"/>
  <c r="H81" i="2"/>
  <c r="I81" i="2"/>
  <c r="J81" i="2"/>
  <c r="K81" i="2"/>
  <c r="L81" i="2"/>
  <c r="M81" i="2"/>
  <c r="V81" i="2"/>
  <c r="F82" i="2"/>
  <c r="G82" i="2"/>
  <c r="H82" i="2"/>
  <c r="I82" i="2"/>
  <c r="J82" i="2"/>
  <c r="K82" i="2"/>
  <c r="L82" i="2"/>
  <c r="M82" i="2"/>
  <c r="V82" i="2"/>
  <c r="F83" i="2"/>
  <c r="G83" i="2"/>
  <c r="H83" i="2"/>
  <c r="I83" i="2"/>
  <c r="J83" i="2"/>
  <c r="K83" i="2"/>
  <c r="L83" i="2"/>
  <c r="M83" i="2"/>
  <c r="V83" i="2"/>
  <c r="F84" i="2"/>
  <c r="G84" i="2"/>
  <c r="H84" i="2"/>
  <c r="I84" i="2"/>
  <c r="J84" i="2"/>
  <c r="K84" i="2"/>
  <c r="L84" i="2"/>
  <c r="M84" i="2"/>
  <c r="S84" i="2"/>
  <c r="V84" i="2"/>
  <c r="F85" i="2"/>
  <c r="G85" i="2"/>
  <c r="H85" i="2"/>
  <c r="I85" i="2"/>
  <c r="J85" i="2"/>
  <c r="K85" i="2"/>
  <c r="L85" i="2"/>
  <c r="M85" i="2"/>
  <c r="S85" i="2"/>
  <c r="V85" i="2"/>
  <c r="F86" i="2"/>
  <c r="G86" i="2"/>
  <c r="H86" i="2"/>
  <c r="I86" i="2"/>
  <c r="J86" i="2"/>
  <c r="K86" i="2"/>
  <c r="L86" i="2"/>
  <c r="M86" i="2"/>
  <c r="S86" i="2"/>
  <c r="V86" i="2"/>
  <c r="F87" i="2"/>
  <c r="G87" i="2"/>
  <c r="H87" i="2"/>
  <c r="I87" i="2"/>
  <c r="J87" i="2"/>
  <c r="K87" i="2"/>
  <c r="L87" i="2"/>
  <c r="M87" i="2"/>
  <c r="S87" i="2"/>
  <c r="V87" i="2"/>
  <c r="F88" i="2"/>
  <c r="G88" i="2"/>
  <c r="H88" i="2"/>
  <c r="I88" i="2"/>
  <c r="J88" i="2"/>
  <c r="K88" i="2"/>
  <c r="L88" i="2"/>
  <c r="M88" i="2"/>
  <c r="S88" i="2"/>
  <c r="V88" i="2"/>
  <c r="F89" i="2"/>
  <c r="G89" i="2"/>
  <c r="H89" i="2"/>
  <c r="I89" i="2"/>
  <c r="J89" i="2"/>
  <c r="K89" i="2"/>
  <c r="L89" i="2"/>
  <c r="M89" i="2"/>
  <c r="S89" i="2"/>
  <c r="V89" i="2"/>
  <c r="F90" i="2"/>
  <c r="G90" i="2"/>
  <c r="H90" i="2"/>
  <c r="I90" i="2"/>
  <c r="J90" i="2"/>
  <c r="K90" i="2"/>
  <c r="L90" i="2"/>
  <c r="M90" i="2"/>
  <c r="S90" i="2"/>
  <c r="V90" i="2"/>
  <c r="F91" i="2"/>
  <c r="G91" i="2"/>
  <c r="H91" i="2"/>
  <c r="I91" i="2"/>
  <c r="J91" i="2"/>
  <c r="K91" i="2"/>
  <c r="L91" i="2"/>
  <c r="M91" i="2"/>
  <c r="S91" i="2"/>
  <c r="V91" i="2"/>
  <c r="F92" i="2"/>
  <c r="G92" i="2"/>
  <c r="H92" i="2"/>
  <c r="I92" i="2"/>
  <c r="J92" i="2"/>
  <c r="K92" i="2"/>
  <c r="L92" i="2"/>
  <c r="M92" i="2"/>
  <c r="S92" i="2"/>
  <c r="V92" i="2"/>
  <c r="F93" i="2"/>
  <c r="G93" i="2"/>
  <c r="H93" i="2"/>
  <c r="I93" i="2"/>
  <c r="J93" i="2"/>
  <c r="K93" i="2"/>
  <c r="L93" i="2"/>
  <c r="M93" i="2"/>
  <c r="S93" i="2"/>
  <c r="V93" i="2"/>
  <c r="F94" i="2"/>
  <c r="V94" i="2"/>
  <c r="F95" i="2"/>
  <c r="V95" i="2"/>
  <c r="F96" i="2"/>
  <c r="G96" i="2"/>
  <c r="H96" i="2"/>
  <c r="I96" i="2"/>
  <c r="J96" i="2"/>
  <c r="K96" i="2"/>
  <c r="L96" i="2"/>
  <c r="M96" i="2"/>
  <c r="S96" i="2"/>
  <c r="V96" i="2"/>
  <c r="F97" i="2"/>
  <c r="V97" i="2"/>
  <c r="F98" i="2"/>
  <c r="G98" i="2"/>
  <c r="H98" i="2"/>
  <c r="I98" i="2"/>
  <c r="J98" i="2"/>
  <c r="K98" i="2"/>
  <c r="L98" i="2"/>
  <c r="M98" i="2"/>
  <c r="S98" i="2"/>
  <c r="V98" i="2"/>
  <c r="F99" i="2"/>
  <c r="V99" i="2"/>
  <c r="F100" i="2"/>
  <c r="G100" i="2"/>
  <c r="H100" i="2"/>
  <c r="I100" i="2"/>
  <c r="J100" i="2"/>
  <c r="K100" i="2"/>
  <c r="L100" i="2"/>
  <c r="M100" i="2"/>
  <c r="S100" i="2"/>
  <c r="V100" i="2"/>
  <c r="F101" i="2"/>
  <c r="G101" i="2"/>
  <c r="H101" i="2"/>
  <c r="I101" i="2"/>
  <c r="J101" i="2"/>
  <c r="K101" i="2"/>
  <c r="L101" i="2"/>
  <c r="M101" i="2"/>
  <c r="S101" i="2"/>
  <c r="V101" i="2"/>
  <c r="F102" i="2"/>
  <c r="G102" i="2"/>
  <c r="H102" i="2"/>
  <c r="I102" i="2"/>
  <c r="J102" i="2"/>
  <c r="K102" i="2"/>
  <c r="L102" i="2"/>
  <c r="M102" i="2"/>
  <c r="S102" i="2"/>
  <c r="V102" i="2"/>
  <c r="F103" i="2"/>
  <c r="G103" i="2"/>
  <c r="H103" i="2"/>
  <c r="I103" i="2"/>
  <c r="J103" i="2"/>
  <c r="K103" i="2"/>
  <c r="L103" i="2"/>
  <c r="M103" i="2"/>
  <c r="S103" i="2"/>
  <c r="V103" i="2"/>
  <c r="F104" i="2"/>
  <c r="G104" i="2"/>
  <c r="H104" i="2"/>
  <c r="I104" i="2"/>
  <c r="J104" i="2"/>
  <c r="K104" i="2"/>
  <c r="L104" i="2"/>
  <c r="M104" i="2"/>
  <c r="S104" i="2"/>
  <c r="V104" i="2"/>
  <c r="F105" i="2"/>
  <c r="G105" i="2"/>
  <c r="H105" i="2"/>
  <c r="I105" i="2"/>
  <c r="J105" i="2"/>
  <c r="K105" i="2"/>
  <c r="L105" i="2"/>
  <c r="M105" i="2"/>
  <c r="S105" i="2"/>
  <c r="V105" i="2"/>
  <c r="F106" i="2"/>
  <c r="V106" i="2"/>
  <c r="F107" i="2"/>
  <c r="G107" i="2"/>
  <c r="H107" i="2"/>
  <c r="I107" i="2"/>
  <c r="J107" i="2"/>
  <c r="K107" i="2"/>
  <c r="L107" i="2"/>
  <c r="M107" i="2"/>
  <c r="S107" i="2"/>
  <c r="V107" i="2"/>
  <c r="F108" i="2"/>
  <c r="V108" i="2"/>
  <c r="F109" i="2"/>
  <c r="G109" i="2"/>
  <c r="H109" i="2"/>
  <c r="I109" i="2"/>
  <c r="J109" i="2"/>
  <c r="K109" i="2"/>
  <c r="L109" i="2"/>
  <c r="M109" i="2"/>
  <c r="S109" i="2"/>
  <c r="V109" i="2"/>
  <c r="F110" i="2"/>
  <c r="G110" i="2"/>
  <c r="H110" i="2"/>
  <c r="I110" i="2"/>
  <c r="J110" i="2"/>
  <c r="K110" i="2"/>
  <c r="L110" i="2"/>
  <c r="M110" i="2"/>
  <c r="S110" i="2"/>
  <c r="V110" i="2"/>
  <c r="F111" i="2"/>
  <c r="G111" i="2"/>
  <c r="H111" i="2"/>
  <c r="I111" i="2"/>
  <c r="J111" i="2"/>
  <c r="K111" i="2"/>
  <c r="L111" i="2"/>
  <c r="M111" i="2"/>
  <c r="S111" i="2"/>
  <c r="V111" i="2"/>
  <c r="F112" i="2"/>
  <c r="V112" i="2"/>
  <c r="F113" i="2"/>
  <c r="G113" i="2"/>
  <c r="H113" i="2"/>
  <c r="I113" i="2"/>
  <c r="J113" i="2"/>
  <c r="K113" i="2"/>
  <c r="L113" i="2"/>
  <c r="M113" i="2"/>
  <c r="V113" i="2"/>
  <c r="F114" i="2"/>
  <c r="V114" i="2"/>
  <c r="F115" i="2"/>
  <c r="G115" i="2"/>
  <c r="H115" i="2"/>
  <c r="I115" i="2"/>
  <c r="J115" i="2"/>
  <c r="K115" i="2"/>
  <c r="L115" i="2"/>
  <c r="M115" i="2"/>
  <c r="V115" i="2"/>
  <c r="F116" i="2"/>
  <c r="G116" i="2"/>
  <c r="H116" i="2"/>
  <c r="I116" i="2"/>
  <c r="J116" i="2"/>
  <c r="K116" i="2"/>
  <c r="L116" i="2"/>
  <c r="M116" i="2"/>
  <c r="V116" i="2"/>
  <c r="F117" i="2"/>
  <c r="V117" i="2"/>
  <c r="F118" i="2"/>
  <c r="G118" i="2"/>
  <c r="H118" i="2"/>
  <c r="I118" i="2"/>
  <c r="J118" i="2"/>
  <c r="K118" i="2"/>
  <c r="L118" i="2"/>
  <c r="M118" i="2"/>
  <c r="V118" i="2"/>
  <c r="F119" i="2"/>
  <c r="G119" i="2"/>
  <c r="H119" i="2"/>
  <c r="I119" i="2"/>
  <c r="J119" i="2"/>
  <c r="K119" i="2"/>
  <c r="L119" i="2"/>
  <c r="M119" i="2"/>
  <c r="V119" i="2"/>
  <c r="F120" i="2"/>
  <c r="G120" i="2"/>
  <c r="H120" i="2"/>
  <c r="I120" i="2"/>
  <c r="J120" i="2"/>
  <c r="K120" i="2"/>
  <c r="L120" i="2"/>
  <c r="M120" i="2"/>
  <c r="V120" i="2"/>
  <c r="F121" i="2"/>
  <c r="G121" i="2"/>
  <c r="H121" i="2"/>
  <c r="I121" i="2"/>
  <c r="J121" i="2"/>
  <c r="K121" i="2"/>
  <c r="L121" i="2"/>
  <c r="M121" i="2"/>
  <c r="V121" i="2"/>
  <c r="F122" i="2"/>
  <c r="G122" i="2"/>
  <c r="H122" i="2"/>
  <c r="I122" i="2"/>
  <c r="J122" i="2"/>
  <c r="K122" i="2"/>
  <c r="L122" i="2"/>
  <c r="M122" i="2"/>
  <c r="V122" i="2"/>
  <c r="F123" i="2"/>
  <c r="G123" i="2"/>
  <c r="H123" i="2"/>
  <c r="I123" i="2"/>
  <c r="J123" i="2"/>
  <c r="K123" i="2"/>
  <c r="L123" i="2"/>
  <c r="M123" i="2"/>
  <c r="V123" i="2"/>
  <c r="F124" i="2"/>
  <c r="G124" i="2"/>
  <c r="H124" i="2"/>
  <c r="I124" i="2"/>
  <c r="J124" i="2"/>
  <c r="K124" i="2"/>
  <c r="L124" i="2"/>
  <c r="M124" i="2"/>
  <c r="V124" i="2"/>
  <c r="F125" i="2"/>
  <c r="G125" i="2"/>
  <c r="H125" i="2"/>
  <c r="I125" i="2"/>
  <c r="J125" i="2"/>
  <c r="K125" i="2"/>
  <c r="L125" i="2"/>
  <c r="M125" i="2"/>
  <c r="V125" i="2"/>
  <c r="F126" i="2"/>
  <c r="G126" i="2"/>
  <c r="H126" i="2"/>
  <c r="I126" i="2"/>
  <c r="J126" i="2"/>
  <c r="K126" i="2"/>
  <c r="L126" i="2"/>
  <c r="M126" i="2"/>
  <c r="V126" i="2"/>
  <c r="F127" i="2"/>
  <c r="G127" i="2"/>
  <c r="H127" i="2"/>
  <c r="I127" i="2"/>
  <c r="J127" i="2"/>
  <c r="K127" i="2"/>
  <c r="L127" i="2"/>
  <c r="M127" i="2"/>
  <c r="V127" i="2"/>
  <c r="F128" i="2"/>
  <c r="V128" i="2"/>
  <c r="F129" i="2"/>
  <c r="V129" i="2"/>
  <c r="F130" i="2"/>
  <c r="G130" i="2"/>
  <c r="H130" i="2"/>
  <c r="I130" i="2"/>
  <c r="J130" i="2"/>
  <c r="K130" i="2"/>
  <c r="L130" i="2"/>
  <c r="M130" i="2"/>
  <c r="V130" i="2"/>
  <c r="V131" i="2"/>
</calcChain>
</file>

<file path=xl/sharedStrings.xml><?xml version="1.0" encoding="utf-8"?>
<sst xmlns="http://schemas.openxmlformats.org/spreadsheetml/2006/main" count="136" uniqueCount="133">
  <si>
    <t>TIPO DE OBRA:</t>
  </si>
  <si>
    <t>OBRAS PORTUÁRIAS, MARÍTIMAS E FLUVIAIS</t>
  </si>
  <si>
    <t>BDI ADOTADO:</t>
  </si>
  <si>
    <t>LIMITE ADM LOCAL:</t>
  </si>
  <si>
    <t>TOTAL ONERADO</t>
  </si>
  <si>
    <t>TOTAL DESONERADO</t>
  </si>
  <si>
    <t>CUSTO DIRETO DA OBRA (CD)</t>
  </si>
  <si>
    <t>CUSTO DE ADMINISTRAÇÃO LOCAL ACIMA DO LIMITE ESTABELECIDO</t>
  </si>
  <si>
    <t>BDI</t>
  </si>
  <si>
    <t>REPETIÇÃO DE ITEM. VERIFICAR NUMERAÇÃO NA MEMÓRIA DE CÁLCULO</t>
  </si>
  <si>
    <t>CUSTO GLOBAL (CG = CD + BDI )</t>
  </si>
  <si>
    <t>VERIFICAÇÃO DE ITENS REPETIDOS</t>
  </si>
  <si>
    <t>PORCENTAGEM SOBRE CUSTO DIRETO</t>
  </si>
  <si>
    <t>ITEM</t>
  </si>
  <si>
    <t>DESCRIÇÃO</t>
  </si>
  <si>
    <t>CÓDIGO ONERADO</t>
  </si>
  <si>
    <t>CÓDIGO DESONERADO</t>
  </si>
  <si>
    <t>REFERÊNCIA</t>
  </si>
  <si>
    <t>UNIDADE</t>
  </si>
  <si>
    <t>QUANTIDADE</t>
  </si>
  <si>
    <t>PREÇO UNITÁRIO ONERADO</t>
  </si>
  <si>
    <t>PREÇO UNITÁRIO DESONERADO</t>
  </si>
  <si>
    <t>ONERADO</t>
  </si>
  <si>
    <t>DESONERADO</t>
  </si>
  <si>
    <t>01</t>
  </si>
  <si>
    <t>01.01</t>
  </si>
  <si>
    <t>01.01.01</t>
  </si>
  <si>
    <t>01.01.02</t>
  </si>
  <si>
    <t>01.01.03</t>
  </si>
  <si>
    <t>01.01.04</t>
  </si>
  <si>
    <t>01.01.05</t>
  </si>
  <si>
    <t>01.02</t>
  </si>
  <si>
    <t>01.02.01</t>
  </si>
  <si>
    <t>01.02.02</t>
  </si>
  <si>
    <t>01.03</t>
  </si>
  <si>
    <t>01.03.01</t>
  </si>
  <si>
    <t>01.04</t>
  </si>
  <si>
    <t>01.04.01</t>
  </si>
  <si>
    <t>01.05</t>
  </si>
  <si>
    <t>01.05.01</t>
  </si>
  <si>
    <t>01.05.02</t>
  </si>
  <si>
    <t>02</t>
  </si>
  <si>
    <t>02.01</t>
  </si>
  <si>
    <t>02.01.01</t>
  </si>
  <si>
    <t>02.02</t>
  </si>
  <si>
    <t>02.02.01</t>
  </si>
  <si>
    <t>02.03</t>
  </si>
  <si>
    <t>02.03.01</t>
  </si>
  <si>
    <t>02.04</t>
  </si>
  <si>
    <t>02.04.01</t>
  </si>
  <si>
    <t>03</t>
  </si>
  <si>
    <t>03.01</t>
  </si>
  <si>
    <t>03.01.01</t>
  </si>
  <si>
    <t>03.01.02</t>
  </si>
  <si>
    <t>03.01.03</t>
  </si>
  <si>
    <t>03.01.04</t>
  </si>
  <si>
    <t>04</t>
  </si>
  <si>
    <t>04.01</t>
  </si>
  <si>
    <t>04.01.01</t>
  </si>
  <si>
    <t>04.01.02</t>
  </si>
  <si>
    <t>04.01.03</t>
  </si>
  <si>
    <t>04.01.04</t>
  </si>
  <si>
    <t>04.01.05</t>
  </si>
  <si>
    <t>04.01.06</t>
  </si>
  <si>
    <t>04.01.07</t>
  </si>
  <si>
    <t>04.01.08</t>
  </si>
  <si>
    <t>04.01.09</t>
  </si>
  <si>
    <t>04.01.10</t>
  </si>
  <si>
    <t>05</t>
  </si>
  <si>
    <t>05.01</t>
  </si>
  <si>
    <t>05.01.01</t>
  </si>
  <si>
    <t>05.01.02</t>
  </si>
  <si>
    <t>06</t>
  </si>
  <si>
    <t>06.01</t>
  </si>
  <si>
    <t>06.01.01</t>
  </si>
  <si>
    <t>07</t>
  </si>
  <si>
    <t>07.01</t>
  </si>
  <si>
    <t>07.01.01</t>
  </si>
  <si>
    <t>07.02</t>
  </si>
  <si>
    <t>07.02.01</t>
  </si>
  <si>
    <t>07.02.02</t>
  </si>
  <si>
    <t>07.02.03</t>
  </si>
  <si>
    <t>07.02.04</t>
  </si>
  <si>
    <t>07.02.05</t>
  </si>
  <si>
    <t>07.02.06</t>
  </si>
  <si>
    <t>07.02.07</t>
  </si>
  <si>
    <t>07.02.08</t>
  </si>
  <si>
    <t>07.02.09</t>
  </si>
  <si>
    <t>07.02.10</t>
  </si>
  <si>
    <t>07.02.11</t>
  </si>
  <si>
    <t>07.02.12</t>
  </si>
  <si>
    <t>07.02.13</t>
  </si>
  <si>
    <t>07.02.14</t>
  </si>
  <si>
    <t>08</t>
  </si>
  <si>
    <t>08.01</t>
  </si>
  <si>
    <t>08.01.01</t>
  </si>
  <si>
    <t>08.02</t>
  </si>
  <si>
    <t>08.02.01</t>
  </si>
  <si>
    <t>08.03</t>
  </si>
  <si>
    <t>08.03.01</t>
  </si>
  <si>
    <t>08.03.02</t>
  </si>
  <si>
    <t>08.03.03</t>
  </si>
  <si>
    <t>08.03.04</t>
  </si>
  <si>
    <t>08.03.05</t>
  </si>
  <si>
    <t>08.03.06</t>
  </si>
  <si>
    <t>08.04</t>
  </si>
  <si>
    <t>08.04.01</t>
  </si>
  <si>
    <t>08.05</t>
  </si>
  <si>
    <t>08.05.01</t>
  </si>
  <si>
    <t>08.05.02</t>
  </si>
  <si>
    <t>08.05.03</t>
  </si>
  <si>
    <t>08.06</t>
  </si>
  <si>
    <t>08.06.01</t>
  </si>
  <si>
    <t>08.07</t>
  </si>
  <si>
    <t>08.07.01</t>
  </si>
  <si>
    <t>08.07.02</t>
  </si>
  <si>
    <t>08.08</t>
  </si>
  <si>
    <t>08.08.01</t>
  </si>
  <si>
    <t>08.08.02</t>
  </si>
  <si>
    <t>08.08.03</t>
  </si>
  <si>
    <t>08.08.04</t>
  </si>
  <si>
    <t>08.08.05</t>
  </si>
  <si>
    <t>08.08.06</t>
  </si>
  <si>
    <t>08.08.07</t>
  </si>
  <si>
    <t>08.08.08</t>
  </si>
  <si>
    <t>08.08.09</t>
  </si>
  <si>
    <t>08.08.10</t>
  </si>
  <si>
    <t>09</t>
  </si>
  <si>
    <t>09.01</t>
  </si>
  <si>
    <t>09.01.01</t>
  </si>
  <si>
    <t>Total Geral</t>
  </si>
  <si>
    <t>MODELO DE PLANILHA DE ORÇAMENTO ESTIMATIVO</t>
  </si>
  <si>
    <t>ANEXO 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</si>
</sst>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8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rgb="FF01853B"/>
      <name val="Calibri"/>
      <family val="2"/>
      <scheme val="minor"/>
    </font>
    <font>
      <sz val="11"/>
      <color rgb="FF02518F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4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1853B"/>
        <bgColor indexed="64"/>
      </patternFill>
    </fill>
    <fill>
      <patternFill patternType="solid">
        <fgColor rgb="FF02518F"/>
        <bgColor indexed="64"/>
      </patternFill>
    </fill>
    <fill>
      <patternFill patternType="solid">
        <fgColor theme="1" tint="0.49998474074526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2518F"/>
      </left>
      <right/>
      <top style="thin">
        <color rgb="FF02518F"/>
      </top>
      <bottom style="thin">
        <color rgb="FF02518F"/>
      </bottom>
      <diagonal/>
    </border>
    <border>
      <left/>
      <right style="thin">
        <color rgb="FF02518F"/>
      </right>
      <top style="thin">
        <color rgb="FF02518F"/>
      </top>
      <bottom style="thin">
        <color rgb="FF02518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3" fontId="0" fillId="0" borderId="0" xfId="1" applyFont="1" applyAlignment="1">
      <alignment vertical="center"/>
    </xf>
    <xf numFmtId="44" fontId="0" fillId="0" borderId="0" xfId="2" applyFont="1" applyAlignment="1">
      <alignment vertical="center"/>
    </xf>
    <xf numFmtId="44" fontId="4" fillId="0" borderId="0" xfId="2" applyFont="1" applyAlignment="1">
      <alignment vertical="center"/>
    </xf>
    <xf numFmtId="4" fontId="7" fillId="2" borderId="1" xfId="4" applyNumberFormat="1" applyFont="1" applyFill="1" applyBorder="1" applyAlignment="1">
      <alignment horizontal="center" vertical="center" wrapText="1"/>
    </xf>
    <xf numFmtId="44" fontId="8" fillId="0" borderId="0" xfId="2" applyFont="1" applyFill="1" applyAlignment="1">
      <alignment horizontal="center" vertical="center"/>
    </xf>
    <xf numFmtId="44" fontId="0" fillId="0" borderId="0" xfId="0" applyNumberFormat="1" applyAlignment="1">
      <alignment vertical="center"/>
    </xf>
    <xf numFmtId="0" fontId="9" fillId="0" borderId="0" xfId="0" quotePrefix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1" fillId="0" borderId="0" xfId="0" applyFont="1" applyAlignment="1">
      <alignment vertical="center"/>
    </xf>
    <xf numFmtId="164" fontId="12" fillId="0" borderId="0" xfId="5" applyFont="1" applyFill="1" applyBorder="1" applyAlignment="1">
      <alignment horizontal="right"/>
    </xf>
    <xf numFmtId="0" fontId="3" fillId="0" borderId="0" xfId="0" applyFont="1" applyAlignment="1">
      <alignment vertical="center"/>
    </xf>
    <xf numFmtId="0" fontId="2" fillId="4" borderId="0" xfId="0" applyFont="1" applyFill="1" applyAlignment="1">
      <alignment horizontal="left" vertical="center"/>
    </xf>
    <xf numFmtId="0" fontId="13" fillId="4" borderId="0" xfId="0" applyFont="1" applyFill="1" applyAlignment="1">
      <alignment horizontal="left" vertical="center"/>
    </xf>
    <xf numFmtId="0" fontId="5" fillId="4" borderId="0" xfId="0" applyFont="1" applyFill="1" applyAlignment="1">
      <alignment vertical="center"/>
    </xf>
    <xf numFmtId="0" fontId="2" fillId="4" borderId="0" xfId="0" applyFont="1" applyFill="1" applyAlignment="1">
      <alignment horizontal="right" vertical="center"/>
    </xf>
    <xf numFmtId="10" fontId="2" fillId="4" borderId="0" xfId="3" applyNumberFormat="1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10" fontId="0" fillId="0" borderId="0" xfId="3" applyNumberFormat="1" applyFont="1" applyAlignment="1">
      <alignment horizontal="left" vertical="center"/>
    </xf>
    <xf numFmtId="0" fontId="5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4" fontId="2" fillId="4" borderId="0" xfId="2" applyFont="1" applyFill="1" applyAlignment="1">
      <alignment vertical="center"/>
    </xf>
    <xf numFmtId="0" fontId="16" fillId="4" borderId="0" xfId="0" applyFont="1" applyFill="1" applyAlignment="1">
      <alignment vertical="center"/>
    </xf>
    <xf numFmtId="0" fontId="17" fillId="0" borderId="4" xfId="0" applyFont="1" applyBorder="1" applyAlignment="1">
      <alignment horizontal="center" vertical="center" wrapText="1"/>
    </xf>
    <xf numFmtId="0" fontId="18" fillId="5" borderId="0" xfId="0" applyFont="1" applyFill="1" applyAlignment="1">
      <alignment horizontal="center" vertical="center" wrapText="1"/>
    </xf>
    <xf numFmtId="0" fontId="18" fillId="5" borderId="0" xfId="1" applyNumberFormat="1" applyFont="1" applyFill="1" applyBorder="1" applyAlignment="1">
      <alignment horizontal="center" vertical="center" wrapText="1"/>
    </xf>
    <xf numFmtId="0" fontId="18" fillId="5" borderId="0" xfId="2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43" fontId="0" fillId="0" borderId="0" xfId="1" applyFont="1" applyBorder="1" applyAlignment="1">
      <alignment vertical="center"/>
    </xf>
    <xf numFmtId="44" fontId="0" fillId="0" borderId="0" xfId="2" applyFont="1" applyBorder="1" applyAlignment="1">
      <alignment vertical="center"/>
    </xf>
    <xf numFmtId="44" fontId="4" fillId="0" borderId="0" xfId="2" applyFont="1" applyBorder="1" applyAlignment="1">
      <alignment vertical="center"/>
    </xf>
    <xf numFmtId="10" fontId="0" fillId="0" borderId="0" xfId="3" applyNumberFormat="1" applyFont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10" fontId="0" fillId="0" borderId="0" xfId="0" applyNumberFormat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0" xfId="0" applyFont="1"/>
  </cellXfs>
  <cellStyles count="6">
    <cellStyle name="Moeda" xfId="2" builtinId="4"/>
    <cellStyle name="Normal" xfId="0" builtinId="0"/>
    <cellStyle name="Normal 11" xfId="4" xr:uid="{BF100DD7-462E-4A0D-915F-7423A76AC129}"/>
    <cellStyle name="Porcentagem" xfId="3" builtinId="5"/>
    <cellStyle name="Vírgula" xfId="1" builtinId="3"/>
    <cellStyle name="Vírgula 2" xfId="5" xr:uid="{7631F729-8C2F-4ABC-81E5-B43984AC6DD0}"/>
  </cellStyles>
  <dxfs count="18">
    <dxf>
      <alignment vertical="center"/>
    </dxf>
    <dxf>
      <alignment vertical="center"/>
    </dxf>
    <dxf>
      <font>
        <sz val="14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/>
      </font>
    </dxf>
    <dxf>
      <font>
        <b/>
        <i val="0"/>
        <strike val="0"/>
      </font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ont>
        <b/>
        <i/>
      </font>
      <fill>
        <patternFill>
          <bgColor theme="0" tint="-0.14996795556505021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auto="1"/>
        </patternFill>
      </fill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/>
        <i val="0"/>
        <u val="none"/>
        <color theme="0"/>
      </font>
      <fill>
        <patternFill>
          <bgColor rgb="FF01853B"/>
        </patternFill>
      </fill>
      <border>
        <left/>
        <right/>
        <top/>
        <bottom/>
        <vertical/>
        <horizontal/>
      </border>
    </dxf>
    <dxf>
      <font>
        <b/>
        <i/>
        <color theme="0"/>
      </font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4298856</xdr:colOff>
      <xdr:row>1</xdr:row>
      <xdr:rowOff>184333</xdr:rowOff>
    </xdr:from>
    <xdr:to>
      <xdr:col>11</xdr:col>
      <xdr:colOff>549086</xdr:colOff>
      <xdr:row>12</xdr:row>
      <xdr:rowOff>30680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5816B2E-93B3-4827-BECD-B3AB427474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6674503" y="386039"/>
          <a:ext cx="5226142" cy="196425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.%20Or&#231;amento/Planiha%20Or&#231;ament&#225;ria_Conten&#231;&#227;o%20Imbu&#237;-Paquequer_rev%209-trecho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ES DO BDI"/>
      <sheetName val="Composição do BDI - 22,470%"/>
      <sheetName val="Composição do BDI - 22,47%"/>
      <sheetName val="Composição do BDI - 27,38%"/>
      <sheetName val="Composição do BDI - 28,67%"/>
      <sheetName val="CRONOGRAMA ONERADO"/>
      <sheetName val="CRONOGRAMA DESONERADO"/>
      <sheetName val="PLANILHA ORÇ."/>
      <sheetName val="PLANILHA DE SUBCONTRATAÇÃO"/>
      <sheetName val="MEMÓRIA DE CÁLCULO"/>
      <sheetName val="PERGOLADO"/>
      <sheetName val="EMOP0823"/>
      <sheetName val="COMPOSIÇÕES"/>
      <sheetName val="PADRÃO - TABELAS DE CUSTOS  (4)"/>
      <sheetName val="PADRÃO - TABELAS DE CUSTOS  (3)"/>
      <sheetName val="PADRÃO - TABELAS DE CUSTOS"/>
      <sheetName val="SUBCONTRATAÇÃO"/>
      <sheetName val="PADRÃO - TABELAS DE CUSTOS (2)"/>
      <sheetName val="CURVA ABC - ONERADA"/>
      <sheetName val="CURVA ABC - DESONERADA"/>
      <sheetName val="Planilha2"/>
      <sheetName val="AÇO PAINEL"/>
      <sheetName val="ÍNDICE DE REAJUSTAMENTO"/>
      <sheetName val="DESONERAÇÃO DE ITENS - SICRO"/>
      <sheetName val="BDI - 3.3"/>
    </sheetNames>
    <sheetDataSet>
      <sheetData sheetId="0">
        <row r="5">
          <cell r="D5" t="str">
            <v>TIPO DE CONSTRUÇÃO</v>
          </cell>
        </row>
        <row r="6">
          <cell r="C6" t="str">
            <v>1.1</v>
          </cell>
          <cell r="D6" t="str">
            <v>EDIFÍCIOS (NOVOS E REFORMAS)</v>
          </cell>
          <cell r="F6" t="str">
            <v>Acima de 1.500.000,00</v>
          </cell>
          <cell r="G6">
            <v>0.17679201928227051</v>
          </cell>
          <cell r="H6">
            <v>0.22399481894150353</v>
          </cell>
          <cell r="M6">
            <v>3.49E-2</v>
          </cell>
        </row>
        <row r="7">
          <cell r="C7" t="str">
            <v>1.2</v>
          </cell>
          <cell r="D7" t="str">
            <v>EDIFÍCIOS (NOVOS E REFORMAS)</v>
          </cell>
          <cell r="F7" t="str">
            <v>150.000,00 a 1.500.000,00</v>
          </cell>
          <cell r="G7">
            <v>0.22325703267273722</v>
          </cell>
          <cell r="H7">
            <v>0.27232361002785543</v>
          </cell>
          <cell r="M7">
            <v>6.2300000000000001E-2</v>
          </cell>
        </row>
        <row r="8">
          <cell r="C8" t="str">
            <v>1.3</v>
          </cell>
          <cell r="D8" t="str">
            <v>EDIFÍCIOS (NOVOS E REFORMAS)</v>
          </cell>
          <cell r="F8" t="str">
            <v>Até 150.000,00</v>
          </cell>
          <cell r="G8">
            <v>0.25427522228173527</v>
          </cell>
          <cell r="H8">
            <v>0.30458598328690778</v>
          </cell>
          <cell r="M8">
            <v>8.8700000000000001E-2</v>
          </cell>
        </row>
        <row r="9">
          <cell r="C9" t="str">
            <v>2.1</v>
          </cell>
          <cell r="D9" t="str">
            <v>RODOVIAS E FERROVIAS (INCLUSIVE CONSERVAÇÃO)</v>
          </cell>
          <cell r="F9" t="str">
            <v>Acima de 1.500.000,00</v>
          </cell>
          <cell r="G9">
            <v>0.18710767273701134</v>
          </cell>
          <cell r="H9">
            <v>0.23472424791086355</v>
          </cell>
          <cell r="M9">
            <v>1.9800000000000002E-2</v>
          </cell>
        </row>
        <row r="10">
          <cell r="C10" t="str">
            <v>2.2</v>
          </cell>
          <cell r="D10" t="str">
            <v>RODOVIAS E FERROVIAS (INCLUSIVE CONSERVAÇÃO)</v>
          </cell>
          <cell r="F10" t="str">
            <v>150.000,00 a 1.500.000,00</v>
          </cell>
          <cell r="G10">
            <v>0.21444796464916949</v>
          </cell>
          <cell r="H10">
            <v>0.26316119777158753</v>
          </cell>
          <cell r="M10">
            <v>6.9900000000000004E-2</v>
          </cell>
        </row>
        <row r="11">
          <cell r="C11" t="str">
            <v>2.3</v>
          </cell>
          <cell r="D11" t="str">
            <v>RODOVIAS E FERROVIAS (INCLUSIVE CONSERVAÇÃO)</v>
          </cell>
          <cell r="F11" t="str">
            <v>Até 150.000,00</v>
          </cell>
          <cell r="G11">
            <v>0.24482927155864997</v>
          </cell>
          <cell r="H11">
            <v>0.29476114206128101</v>
          </cell>
          <cell r="M11">
            <v>0.10680000000000001</v>
          </cell>
        </row>
        <row r="12">
          <cell r="C12" t="str">
            <v>3.1</v>
          </cell>
          <cell r="D12" t="str">
            <v>REDES DE ABASTECIMENTO DA ÁGUA, COLETA DE ESGOTO E CONSTRUÇÕES CORRELATAS</v>
          </cell>
          <cell r="F12" t="str">
            <v>Acima de 1.500.000,00</v>
          </cell>
          <cell r="G12">
            <v>0.20457318425281179</v>
          </cell>
          <cell r="H12">
            <v>0.25289032590529215</v>
          </cell>
          <cell r="M12">
            <v>4.1300000000000003E-2</v>
          </cell>
        </row>
        <row r="13">
          <cell r="C13" t="str">
            <v>3.2</v>
          </cell>
          <cell r="D13" t="str">
            <v>REDES DE ABASTECIMENTO DA ÁGUA, COLETA DE ESGOTO E CONSTRUÇÕES CORRELATAS</v>
          </cell>
          <cell r="F13" t="str">
            <v>150.000,00 a 1.500.000,00</v>
          </cell>
          <cell r="G13">
            <v>0.24487498660953411</v>
          </cell>
          <cell r="H13">
            <v>0.29480869080779959</v>
          </cell>
          <cell r="M13">
            <v>7.6399999999999996E-2</v>
          </cell>
        </row>
        <row r="14">
          <cell r="C14" t="str">
            <v>3.3</v>
          </cell>
          <cell r="D14" t="str">
            <v>REDES DE ABASTECIMENTO DA ÁGUA, COLETA DE ESGOTO E CONSTRUÇÕES CORRELATAS</v>
          </cell>
          <cell r="F14" t="str">
            <v>Até 150.000,00</v>
          </cell>
          <cell r="G14">
            <v>0.2618032779860735</v>
          </cell>
          <cell r="H14">
            <v>0.31241599999999958</v>
          </cell>
          <cell r="M14">
            <v>0.1089</v>
          </cell>
        </row>
        <row r="15">
          <cell r="C15" t="str">
            <v>4.1</v>
          </cell>
          <cell r="D15" t="str">
            <v>OBRAS PORTUÁRIAS, MARÍTIMAS E FLUVIAIS</v>
          </cell>
          <cell r="F15" t="str">
            <v>Acima de 1.500.000,00</v>
          </cell>
          <cell r="G15">
            <v>0.22467165291912106</v>
          </cell>
          <cell r="H15">
            <v>0.27379497270194952</v>
          </cell>
          <cell r="M15">
            <v>6.2300000000000001E-2</v>
          </cell>
        </row>
        <row r="16">
          <cell r="C16" t="str">
            <v>4.2</v>
          </cell>
          <cell r="D16" t="str">
            <v>OBRAS PORTUÁRIAS, MARÍTIMAS E FLUVIAIS</v>
          </cell>
          <cell r="F16" t="str">
            <v>150.000,00 a 1.500.000,00</v>
          </cell>
          <cell r="G16">
            <v>0.27241006963042302</v>
          </cell>
          <cell r="H16">
            <v>0.32344824512534798</v>
          </cell>
          <cell r="M16">
            <v>7.4800000000000005E-2</v>
          </cell>
        </row>
        <row r="17">
          <cell r="C17" t="str">
            <v>4.3</v>
          </cell>
          <cell r="D17" t="str">
            <v>OBRAS PORTUÁRIAS, MARÍTIMAS E FLUVIAIS</v>
          </cell>
          <cell r="F17" t="str">
            <v>Até 150.000,00</v>
          </cell>
          <cell r="G17">
            <v>0.31034697375468645</v>
          </cell>
          <cell r="H17">
            <v>0.36290685236768772</v>
          </cell>
          <cell r="M17">
            <v>9.0899999999999995E-2</v>
          </cell>
        </row>
        <row r="18">
          <cell r="C18" t="str">
            <v>5.1</v>
          </cell>
          <cell r="D18" t="str">
            <v>SERVIÇOS COM CUSTO ADMINISTRATIVO MENORES</v>
          </cell>
          <cell r="F18" t="str">
            <v>Acima de 1.500.000,00</v>
          </cell>
          <cell r="G18">
            <v>0.12830348687734361</v>
          </cell>
          <cell r="H18">
            <v>0.1854488519977493</v>
          </cell>
          <cell r="M18">
            <v>0.05</v>
          </cell>
        </row>
        <row r="19">
          <cell r="C19" t="str">
            <v>5.2</v>
          </cell>
          <cell r="D19" t="str">
            <v>SERVIÇOS COM CUSTO ADMINISTRATIVO MENORES</v>
          </cell>
          <cell r="F19" t="str">
            <v>150.000,00 a 1.500.000,00</v>
          </cell>
          <cell r="G19">
            <v>0.16057482592394212</v>
          </cell>
          <cell r="H19">
            <v>0.20712713091921997</v>
          </cell>
          <cell r="M19">
            <v>0.05</v>
          </cell>
        </row>
        <row r="20">
          <cell r="C20" t="str">
            <v>5.3</v>
          </cell>
          <cell r="D20" t="str">
            <v>SERVIÇOS COM CUSTO ADMINISTRATIVO MENORES</v>
          </cell>
          <cell r="F20" t="str">
            <v>Até 150.000,00</v>
          </cell>
          <cell r="G20">
            <v>0.20418502410283867</v>
          </cell>
          <cell r="H20">
            <v>0.25248659610027846</v>
          </cell>
          <cell r="M20">
            <v>0.05</v>
          </cell>
        </row>
        <row r="21">
          <cell r="C21" t="str">
            <v>6.1</v>
          </cell>
          <cell r="D21" t="str">
            <v>FORNECIMENTO DE MATERIAIS E EQUIPAMENTOS</v>
          </cell>
          <cell r="F21" t="str">
            <v>Acima de 1.500.000,00</v>
          </cell>
          <cell r="G21">
            <v>9.8050822522054881E-2</v>
          </cell>
          <cell r="H21">
            <v>0.1406705849056602</v>
          </cell>
          <cell r="M21">
            <v>0.05</v>
          </cell>
        </row>
        <row r="22">
          <cell r="C22" t="str">
            <v>6.2</v>
          </cell>
          <cell r="D22" t="str">
            <v>FORNECIMENTO DE MATERIAIS E EQUIPAMENTOS</v>
          </cell>
          <cell r="F22" t="str">
            <v>150.000,00 a 1.500.000,00</v>
          </cell>
          <cell r="G22">
            <v>0.12993868188894653</v>
          </cell>
          <cell r="H22">
            <v>0.17379614016172495</v>
          </cell>
          <cell r="M22">
            <v>0.05</v>
          </cell>
        </row>
        <row r="23">
          <cell r="C23" t="str">
            <v>6.3</v>
          </cell>
          <cell r="D23" t="str">
            <v>FORNECIMENTO DE MATERIAIS E EQUIPAMENTOS</v>
          </cell>
          <cell r="F23" t="str">
            <v>Até 150.000,00</v>
          </cell>
          <cell r="G23">
            <v>0.15905614945511126</v>
          </cell>
          <cell r="H23">
            <v>0.20404377358490544</v>
          </cell>
          <cell r="M23">
            <v>0.05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W2">
            <v>2</v>
          </cell>
        </row>
        <row r="14">
          <cell r="F14" t="str">
            <v>OBRA DE CONTENÇÃO EM CORTINA ATIRANTADA ENTRE OS RIOS IMBUÍ E PAQUEQUER – TERESÓPOLIS</v>
          </cell>
          <cell r="AA14">
            <v>2570172.2799999998</v>
          </cell>
          <cell r="AB14">
            <v>2443739.73</v>
          </cell>
        </row>
        <row r="15">
          <cell r="F15" t="str">
            <v>ANEXO 05</v>
          </cell>
          <cell r="AA15">
            <v>2570172.2799999998</v>
          </cell>
          <cell r="AB15">
            <v>2443739.7299999995</v>
          </cell>
        </row>
        <row r="16">
          <cell r="F16" t="str">
            <v xml:space="preserve">MEMÓRIA DE CÁLCULO </v>
          </cell>
          <cell r="AA16">
            <v>2570172.2799999998</v>
          </cell>
          <cell r="AB16">
            <v>2443739.73</v>
          </cell>
        </row>
        <row r="17">
          <cell r="F17" t="str">
            <v>OK</v>
          </cell>
          <cell r="W17" t="str">
            <v>I0 = 06/2025</v>
          </cell>
        </row>
        <row r="18">
          <cell r="F18" t="str">
            <v>ITEM</v>
          </cell>
          <cell r="G18" t="str">
            <v>REFERÊNCIA</v>
          </cell>
          <cell r="H18" t="str">
            <v>CÓDIGO ONERADO</v>
          </cell>
          <cell r="I18" t="str">
            <v>CÓDIGO DESONERADO</v>
          </cell>
          <cell r="J18" t="str">
            <v>DESCRIÇÃO</v>
          </cell>
          <cell r="V18" t="str">
            <v>UNIDADE</v>
          </cell>
          <cell r="W18" t="str">
            <v>QTD TOTAL</v>
          </cell>
          <cell r="Y18" t="str">
            <v>$ UNITÁRIO ONERADO</v>
          </cell>
          <cell r="Z18" t="str">
            <v>$ UNITÁRIO DESONERADO</v>
          </cell>
          <cell r="AA18" t="str">
            <v>TOTAL ONERADO</v>
          </cell>
          <cell r="AB18" t="str">
            <v>TOTAL DESONERADO</v>
          </cell>
        </row>
        <row r="19">
          <cell r="F19" t="str">
            <v>01</v>
          </cell>
          <cell r="G19" t="str">
            <v>SERVIÇOS TÉCNICOS</v>
          </cell>
          <cell r="AA19">
            <v>264954.32</v>
          </cell>
          <cell r="AB19">
            <v>240516.25999999998</v>
          </cell>
        </row>
        <row r="20">
          <cell r="F20" t="str">
            <v>01.01</v>
          </cell>
          <cell r="G20" t="str">
            <v>COMPLEMENTAÇÃO DA INVESTIGAÇÃO GEOTÉCNICA</v>
          </cell>
          <cell r="AA20">
            <v>80035.97</v>
          </cell>
          <cell r="AB20">
            <v>73950.7</v>
          </cell>
        </row>
        <row r="21">
          <cell r="F21" t="str">
            <v>01.01.01</v>
          </cell>
          <cell r="G21" t="str">
            <v>EMOP</v>
          </cell>
          <cell r="H21" t="str">
            <v>01.003.0001-0</v>
          </cell>
          <cell r="I21" t="str">
            <v>01.003.0001-A</v>
          </cell>
          <cell r="J21" t="str">
            <v>SONDAGEM A PERCUSSAO,EM TERRENO COMUM,COM ENSAIO DE PENETRACAO,DIAMETRO 3",INCLUSIVE DESLOCAMENTO DENTRO DO CANTEIRO E INSTALACAO DA SONDA EM CADA FURO</v>
          </cell>
          <cell r="K21" t="e">
            <v>#REF!</v>
          </cell>
          <cell r="L21" t="e">
            <v>#REF!</v>
          </cell>
          <cell r="M21" t="e">
            <v>#REF!</v>
          </cell>
          <cell r="N21" t="e">
            <v>#REF!</v>
          </cell>
          <cell r="O21" t="e">
            <v>#REF!</v>
          </cell>
          <cell r="P21" t="e">
            <v>#REF!</v>
          </cell>
          <cell r="Q21" t="e">
            <v>#REF!</v>
          </cell>
          <cell r="R21" t="e">
            <v>#REF!</v>
          </cell>
          <cell r="S21" t="e">
            <v>#REF!</v>
          </cell>
          <cell r="T21" t="e">
            <v>#REF!</v>
          </cell>
          <cell r="U21" t="e">
            <v>#REF!</v>
          </cell>
          <cell r="V21" t="str">
            <v>M</v>
          </cell>
          <cell r="W21">
            <v>20</v>
          </cell>
          <cell r="Y21">
            <v>144.91999999999999</v>
          </cell>
          <cell r="Z21">
            <v>130.99</v>
          </cell>
          <cell r="AA21">
            <v>2898.4</v>
          </cell>
          <cell r="AB21">
            <v>2619.8000000000002</v>
          </cell>
        </row>
        <row r="23">
          <cell r="L23" t="str">
            <v>Local</v>
          </cell>
          <cell r="N23" t="str">
            <v>Quantidade</v>
          </cell>
          <cell r="P23" t="str">
            <v>Profund.</v>
          </cell>
          <cell r="R23" t="str">
            <v>%</v>
          </cell>
          <cell r="T23" t="str">
            <v>Total</v>
          </cell>
        </row>
        <row r="24">
          <cell r="G24" t="str">
            <v>Cortina atirantada</v>
          </cell>
          <cell r="L24" t="str">
            <v>Cortina 01 ( Painel 01 - 09)</v>
          </cell>
          <cell r="N24">
            <v>5</v>
          </cell>
          <cell r="O24" t="str">
            <v>x</v>
          </cell>
          <cell r="P24">
            <v>20</v>
          </cell>
          <cell r="Q24" t="str">
            <v>x</v>
          </cell>
          <cell r="R24">
            <v>0.2</v>
          </cell>
          <cell r="S24" t="str">
            <v>=</v>
          </cell>
          <cell r="T24">
            <v>20</v>
          </cell>
        </row>
        <row r="25">
          <cell r="T25">
            <v>20</v>
          </cell>
        </row>
        <row r="27">
          <cell r="F27" t="str">
            <v>01.01.02</v>
          </cell>
          <cell r="G27" t="str">
            <v>EMOP</v>
          </cell>
          <cell r="H27" t="str">
            <v>01.004.0004-0</v>
          </cell>
          <cell r="I27" t="str">
            <v>01.004.0004-A</v>
          </cell>
          <cell r="J27" t="str">
            <v>SONDAGEM ROTATIVA COM COROA DE DIAMANTE,EM ALTERACAO DE ROCHA,DIAMETRO NWG(75MM),INCLUSIVE DESLOCAMENTO DENTRO DO CANTEIRO E INSTALACAO DA SONDA EM CADA FURO</v>
          </cell>
          <cell r="K27" t="e">
            <v>#REF!</v>
          </cell>
          <cell r="L27" t="e">
            <v>#REF!</v>
          </cell>
          <cell r="M27" t="e">
            <v>#REF!</v>
          </cell>
          <cell r="N27" t="e">
            <v>#REF!</v>
          </cell>
          <cell r="O27" t="e">
            <v>#REF!</v>
          </cell>
          <cell r="P27" t="e">
            <v>#REF!</v>
          </cell>
          <cell r="Q27" t="e">
            <v>#REF!</v>
          </cell>
          <cell r="R27" t="e">
            <v>#REF!</v>
          </cell>
          <cell r="S27" t="e">
            <v>#REF!</v>
          </cell>
          <cell r="T27" t="e">
            <v>#REF!</v>
          </cell>
          <cell r="U27" t="e">
            <v>#REF!</v>
          </cell>
          <cell r="V27" t="str">
            <v>M</v>
          </cell>
          <cell r="W27">
            <v>60</v>
          </cell>
          <cell r="Y27">
            <v>584.46</v>
          </cell>
          <cell r="Z27">
            <v>542.13</v>
          </cell>
          <cell r="AA27">
            <v>35067.599999999999</v>
          </cell>
          <cell r="AB27">
            <v>32527.8</v>
          </cell>
        </row>
        <row r="29">
          <cell r="L29" t="str">
            <v>Local</v>
          </cell>
          <cell r="N29" t="str">
            <v>Quantidade</v>
          </cell>
          <cell r="P29" t="str">
            <v>Profund.</v>
          </cell>
          <cell r="R29" t="str">
            <v>%</v>
          </cell>
          <cell r="T29" t="str">
            <v>Total</v>
          </cell>
        </row>
        <row r="30">
          <cell r="G30" t="str">
            <v>Cortina atirantada</v>
          </cell>
          <cell r="L30" t="str">
            <v>Cortina 01 ( Painel 01 - 09)</v>
          </cell>
          <cell r="N30">
            <v>5</v>
          </cell>
          <cell r="O30" t="str">
            <v>x</v>
          </cell>
          <cell r="P30">
            <v>20</v>
          </cell>
          <cell r="Q30" t="str">
            <v>x</v>
          </cell>
          <cell r="R30">
            <v>0.6</v>
          </cell>
          <cell r="S30" t="str">
            <v>=</v>
          </cell>
          <cell r="T30">
            <v>60</v>
          </cell>
        </row>
        <row r="31">
          <cell r="T31">
            <v>60</v>
          </cell>
        </row>
        <row r="33">
          <cell r="F33" t="str">
            <v>01.01.03</v>
          </cell>
          <cell r="G33" t="str">
            <v>EMOP</v>
          </cell>
          <cell r="H33" t="str">
            <v>01.004.0015-0</v>
          </cell>
          <cell r="I33" t="str">
            <v>01.004.0015-A</v>
          </cell>
          <cell r="J33" t="str">
            <v>SONDAGEM ROTATIVA COM COROA DE DIAMANTE,EM ROCHA SA,DIAMETRONWG(75MM),INCLUSIVE DESLOCAMENTO DENTRO DO CANTEIRO E INSTALACAO DA SONDA EM CADA FURO</v>
          </cell>
          <cell r="K33" t="e">
            <v>#REF!</v>
          </cell>
          <cell r="L33" t="e">
            <v>#REF!</v>
          </cell>
          <cell r="M33" t="e">
            <v>#REF!</v>
          </cell>
          <cell r="N33" t="e">
            <v>#REF!</v>
          </cell>
          <cell r="O33" t="e">
            <v>#REF!</v>
          </cell>
          <cell r="P33" t="e">
            <v>#REF!</v>
          </cell>
          <cell r="Q33" t="e">
            <v>#REF!</v>
          </cell>
          <cell r="R33" t="e">
            <v>#REF!</v>
          </cell>
          <cell r="S33" t="e">
            <v>#REF!</v>
          </cell>
          <cell r="T33" t="e">
            <v>#REF!</v>
          </cell>
          <cell r="U33" t="e">
            <v>#REF!</v>
          </cell>
          <cell r="V33" t="str">
            <v>M</v>
          </cell>
          <cell r="W33">
            <v>20</v>
          </cell>
          <cell r="Y33">
            <v>980.38</v>
          </cell>
          <cell r="Z33">
            <v>907.63</v>
          </cell>
          <cell r="AA33">
            <v>19607.599999999999</v>
          </cell>
          <cell r="AB33">
            <v>18152.599999999999</v>
          </cell>
        </row>
        <row r="35">
          <cell r="L35" t="str">
            <v>Local</v>
          </cell>
          <cell r="N35" t="str">
            <v>Quantidade</v>
          </cell>
          <cell r="P35" t="str">
            <v>Profund.</v>
          </cell>
          <cell r="R35" t="str">
            <v>%</v>
          </cell>
          <cell r="T35" t="str">
            <v>Total</v>
          </cell>
        </row>
        <row r="36">
          <cell r="G36" t="str">
            <v>Cortina atirantada</v>
          </cell>
          <cell r="L36" t="str">
            <v>Cortina 01 ( Painel 01 - 09)</v>
          </cell>
          <cell r="N36">
            <v>5</v>
          </cell>
          <cell r="O36" t="str">
            <v>x</v>
          </cell>
          <cell r="P36">
            <v>20</v>
          </cell>
          <cell r="Q36" t="str">
            <v>x</v>
          </cell>
          <cell r="R36">
            <v>0.2</v>
          </cell>
          <cell r="S36" t="str">
            <v>=</v>
          </cell>
          <cell r="T36">
            <v>20</v>
          </cell>
        </row>
        <row r="37">
          <cell r="T37">
            <v>20</v>
          </cell>
        </row>
        <row r="39">
          <cell r="F39" t="str">
            <v>01.01.04</v>
          </cell>
          <cell r="G39" t="str">
            <v>EMOP</v>
          </cell>
          <cell r="H39" t="str">
            <v>01.008.0100-0</v>
          </cell>
          <cell r="I39" t="str">
            <v>01.008.0100-A</v>
          </cell>
          <cell r="J39" t="str">
            <v>MOBILIZACAO E DESMOBILIZACAO DE EQUIPAMENTO E EQUIPE DE SONDAGEM E PERFURACAO A PERCUSSAO,COM TRANSPORTE DE 51 A 100KM</v>
          </cell>
          <cell r="K39" t="e">
            <v>#REF!</v>
          </cell>
          <cell r="L39" t="e">
            <v>#REF!</v>
          </cell>
          <cell r="M39" t="e">
            <v>#REF!</v>
          </cell>
          <cell r="N39" t="e">
            <v>#REF!</v>
          </cell>
          <cell r="O39" t="e">
            <v>#REF!</v>
          </cell>
          <cell r="P39" t="e">
            <v>#REF!</v>
          </cell>
          <cell r="Q39" t="e">
            <v>#REF!</v>
          </cell>
          <cell r="R39" t="e">
            <v>#REF!</v>
          </cell>
          <cell r="S39" t="e">
            <v>#REF!</v>
          </cell>
          <cell r="T39" t="e">
            <v>#REF!</v>
          </cell>
          <cell r="U39" t="e">
            <v>#REF!</v>
          </cell>
          <cell r="V39" t="str">
            <v>UN</v>
          </cell>
          <cell r="W39">
            <v>1</v>
          </cell>
          <cell r="Y39">
            <v>8661.43</v>
          </cell>
          <cell r="Z39">
            <v>7986.26</v>
          </cell>
          <cell r="AA39">
            <v>8661.43</v>
          </cell>
          <cell r="AB39">
            <v>7986.26</v>
          </cell>
        </row>
        <row r="41">
          <cell r="R41" t="str">
            <v>Quantidade</v>
          </cell>
          <cell r="T41" t="str">
            <v>Total</v>
          </cell>
        </row>
        <row r="42">
          <cell r="R42">
            <v>1</v>
          </cell>
          <cell r="S42" t="str">
            <v>=</v>
          </cell>
          <cell r="T42">
            <v>1</v>
          </cell>
        </row>
        <row r="43">
          <cell r="T43">
            <v>1</v>
          </cell>
        </row>
        <row r="45">
          <cell r="F45" t="str">
            <v>01.01.05</v>
          </cell>
          <cell r="G45" t="str">
            <v>EMOP</v>
          </cell>
          <cell r="H45" t="str">
            <v>01.009.0100-0</v>
          </cell>
          <cell r="I45" t="str">
            <v>01.009.0100-A</v>
          </cell>
          <cell r="J45" t="str">
            <v>MOBILIZACAO E DESMOBILIZACAO DE EQUIPAMENTO E EQUIPE DE SONDAGEM E PERFURACAO ROTATIVA,COM TRANSPORTE DE 51 A 100KM</v>
          </cell>
          <cell r="K45" t="e">
            <v>#REF!</v>
          </cell>
          <cell r="L45" t="e">
            <v>#REF!</v>
          </cell>
          <cell r="M45" t="e">
            <v>#REF!</v>
          </cell>
          <cell r="N45" t="e">
            <v>#REF!</v>
          </cell>
          <cell r="O45" t="e">
            <v>#REF!</v>
          </cell>
          <cell r="P45" t="e">
            <v>#REF!</v>
          </cell>
          <cell r="Q45" t="e">
            <v>#REF!</v>
          </cell>
          <cell r="R45" t="e">
            <v>#REF!</v>
          </cell>
          <cell r="S45" t="e">
            <v>#REF!</v>
          </cell>
          <cell r="T45" t="e">
            <v>#REF!</v>
          </cell>
          <cell r="U45" t="e">
            <v>#REF!</v>
          </cell>
          <cell r="V45" t="str">
            <v>UN</v>
          </cell>
          <cell r="W45">
            <v>1</v>
          </cell>
          <cell r="Y45">
            <v>13800.94</v>
          </cell>
          <cell r="Z45">
            <v>12664.24</v>
          </cell>
          <cell r="AA45">
            <v>13800.94</v>
          </cell>
          <cell r="AB45">
            <v>12664.24</v>
          </cell>
        </row>
        <row r="47">
          <cell r="R47" t="str">
            <v>Quantidade</v>
          </cell>
          <cell r="T47" t="str">
            <v>Total</v>
          </cell>
        </row>
        <row r="48">
          <cell r="R48">
            <v>1</v>
          </cell>
          <cell r="S48" t="str">
            <v>=</v>
          </cell>
          <cell r="T48">
            <v>1</v>
          </cell>
        </row>
        <row r="49">
          <cell r="T49">
            <v>1</v>
          </cell>
        </row>
        <row r="51">
          <cell r="F51" t="str">
            <v>01.02</v>
          </cell>
          <cell r="G51" t="str">
            <v>COMPLEMENTAÇÃO DO LEVANTAMENTO TOPOGRÁFICO, PLANIALTIMÉTRICO E CADASTRAL</v>
          </cell>
          <cell r="AA51">
            <v>1867.7199999999998</v>
          </cell>
          <cell r="AB51">
            <v>1726.01</v>
          </cell>
        </row>
        <row r="52">
          <cell r="F52" t="str">
            <v>01.02.01</v>
          </cell>
          <cell r="G52" t="str">
            <v>EMOP</v>
          </cell>
          <cell r="H52" t="str">
            <v>01.016.0070-0</v>
          </cell>
          <cell r="I52" t="str">
            <v>01.016.0070-A</v>
          </cell>
          <cell r="J52" t="str">
            <v>MOBILIZACAO E DESMOBILIZACAO DE EQUIPE E EQUIPAMENTO DE TOPOGRAFIA COM DESLOCAMENTO SUPERIOR A 20KM,MEDIDO POR KM EXCEDENTE,A PARTIR DA CIDADE DO RIO DE JANEIRO (KM 0 DA AV.BRASIL)</v>
          </cell>
          <cell r="K52" t="e">
            <v>#REF!</v>
          </cell>
          <cell r="L52" t="e">
            <v>#REF!</v>
          </cell>
          <cell r="M52" t="e">
            <v>#REF!</v>
          </cell>
          <cell r="N52" t="e">
            <v>#REF!</v>
          </cell>
          <cell r="O52" t="e">
            <v>#REF!</v>
          </cell>
          <cell r="P52" t="e">
            <v>#REF!</v>
          </cell>
          <cell r="Q52" t="e">
            <v>#REF!</v>
          </cell>
          <cell r="R52" t="e">
            <v>#REF!</v>
          </cell>
          <cell r="S52" t="e">
            <v>#REF!</v>
          </cell>
          <cell r="T52" t="e">
            <v>#REF!</v>
          </cell>
          <cell r="U52" t="e">
            <v>#REF!</v>
          </cell>
          <cell r="V52" t="str">
            <v>KM</v>
          </cell>
          <cell r="W52">
            <v>93.8</v>
          </cell>
          <cell r="Y52">
            <v>8.52</v>
          </cell>
          <cell r="Z52">
            <v>7.89</v>
          </cell>
          <cell r="AA52">
            <v>799.17</v>
          </cell>
          <cell r="AB52">
            <v>740.08</v>
          </cell>
        </row>
        <row r="54">
          <cell r="R54" t="str">
            <v>DMT</v>
          </cell>
          <cell r="T54" t="str">
            <v>Total</v>
          </cell>
        </row>
        <row r="55">
          <cell r="R55">
            <v>93.8</v>
          </cell>
          <cell r="S55" t="str">
            <v>=</v>
          </cell>
          <cell r="T55">
            <v>93.8</v>
          </cell>
        </row>
        <row r="56">
          <cell r="T56">
            <v>93.8</v>
          </cell>
        </row>
        <row r="78">
          <cell r="F78" t="str">
            <v>01.02.02</v>
          </cell>
          <cell r="G78" t="str">
            <v>EMOP</v>
          </cell>
          <cell r="H78" t="str">
            <v>01.016.0082-0</v>
          </cell>
          <cell r="I78" t="str">
            <v>01.016.0082-A</v>
          </cell>
          <cell r="J78" t="str">
            <v>LEVANTAMENTO PLANIALTIMETRICO CADASTRAL DE AREA URBANA OU SUBURBANA,DESTINADA A REGULARIZACAO FUNDIARIA,PROJETOS VIARIOSE DE INFRAESTRUTURA,URBANIZAZAO E ASSEMELHADOS,UTILIZANDO POLIGONAL III PAC,DESENHO NA ESCALA DE 1:250 A 1:100 EM AREASMEDIANAMENTE OCUPADAS(ATE 50% DAS QUADRAS),EM AREAS ACIMA DE10000M2</v>
          </cell>
          <cell r="K78" t="e">
            <v>#REF!</v>
          </cell>
          <cell r="L78" t="e">
            <v>#REF!</v>
          </cell>
          <cell r="M78" t="e">
            <v>#REF!</v>
          </cell>
          <cell r="N78" t="e">
            <v>#REF!</v>
          </cell>
          <cell r="O78" t="e">
            <v>#REF!</v>
          </cell>
          <cell r="P78" t="e">
            <v>#REF!</v>
          </cell>
          <cell r="Q78" t="e">
            <v>#REF!</v>
          </cell>
          <cell r="R78" t="e">
            <v>#REF!</v>
          </cell>
          <cell r="S78" t="e">
            <v>#REF!</v>
          </cell>
          <cell r="T78" t="e">
            <v>#REF!</v>
          </cell>
          <cell r="U78" t="e">
            <v>#REF!</v>
          </cell>
          <cell r="V78" t="str">
            <v>M2</v>
          </cell>
          <cell r="W78">
            <v>550.79999999999995</v>
          </cell>
          <cell r="Y78">
            <v>1.94</v>
          </cell>
          <cell r="Z78">
            <v>1.79</v>
          </cell>
          <cell r="AA78">
            <v>1068.55</v>
          </cell>
          <cell r="AB78">
            <v>985.93</v>
          </cell>
        </row>
        <row r="80">
          <cell r="N80" t="str">
            <v>Local</v>
          </cell>
          <cell r="P80" t="str">
            <v>Compr.</v>
          </cell>
          <cell r="R80" t="str">
            <v>Largura</v>
          </cell>
          <cell r="T80" t="str">
            <v>Total</v>
          </cell>
        </row>
        <row r="81">
          <cell r="N81" t="str">
            <v>Cortina 01 ( Painel 01 - 05)</v>
          </cell>
          <cell r="P81">
            <v>55.08</v>
          </cell>
          <cell r="Q81" t="str">
            <v>x</v>
          </cell>
          <cell r="R81">
            <v>10</v>
          </cell>
          <cell r="S81" t="str">
            <v>=</v>
          </cell>
          <cell r="T81">
            <v>550.79999999999995</v>
          </cell>
        </row>
        <row r="82">
          <cell r="T82">
            <v>550.79999999999995</v>
          </cell>
        </row>
        <row r="84">
          <cell r="F84" t="str">
            <v>01.03</v>
          </cell>
          <cell r="G84" t="str">
            <v>DETALHAMENTO DO PROJETO BÁSICO</v>
          </cell>
          <cell r="AA84">
            <v>145307.09</v>
          </cell>
          <cell r="AB84">
            <v>130757.43</v>
          </cell>
        </row>
        <row r="85">
          <cell r="F85" t="str">
            <v>01.03.01</v>
          </cell>
          <cell r="G85" t="str">
            <v>COMPOSIÇÃO</v>
          </cell>
          <cell r="H85" t="str">
            <v>01.050.1005-5</v>
          </cell>
          <cell r="I85" t="str">
            <v>01.050.1005-F</v>
          </cell>
          <cell r="J85" t="str">
            <v>DETALHAMENTO E ADEQUAÇÃO DE PROJETO</v>
          </cell>
          <cell r="K85" t="e">
            <v>#REF!</v>
          </cell>
          <cell r="L85" t="e">
            <v>#REF!</v>
          </cell>
          <cell r="M85" t="e">
            <v>#REF!</v>
          </cell>
          <cell r="N85" t="e">
            <v>#REF!</v>
          </cell>
          <cell r="O85" t="e">
            <v>#REF!</v>
          </cell>
          <cell r="P85" t="e">
            <v>#REF!</v>
          </cell>
          <cell r="Q85" t="e">
            <v>#REF!</v>
          </cell>
          <cell r="R85" t="e">
            <v>#REF!</v>
          </cell>
          <cell r="S85" t="e">
            <v>#REF!</v>
          </cell>
          <cell r="T85" t="e">
            <v>#REF!</v>
          </cell>
          <cell r="U85" t="e">
            <v>#REF!</v>
          </cell>
          <cell r="V85" t="str">
            <v>UN</v>
          </cell>
          <cell r="W85">
            <v>1</v>
          </cell>
          <cell r="Y85">
            <v>145307.09</v>
          </cell>
          <cell r="Z85">
            <v>130757.43</v>
          </cell>
          <cell r="AA85">
            <v>145307.09</v>
          </cell>
          <cell r="AB85">
            <v>130757.43</v>
          </cell>
        </row>
        <row r="87">
          <cell r="R87" t="str">
            <v>Quantidade</v>
          </cell>
          <cell r="T87" t="str">
            <v>Total</v>
          </cell>
        </row>
        <row r="88">
          <cell r="R88">
            <v>1</v>
          </cell>
          <cell r="S88" t="str">
            <v>=</v>
          </cell>
          <cell r="T88">
            <v>1</v>
          </cell>
        </row>
        <row r="89">
          <cell r="T89">
            <v>1</v>
          </cell>
        </row>
        <row r="91">
          <cell r="F91" t="str">
            <v>01.04</v>
          </cell>
          <cell r="G91" t="str">
            <v>ACOMPANHAMENTO E RELATÓRIOS AMBIENTAIS</v>
          </cell>
          <cell r="AA91">
            <v>11628.38</v>
          </cell>
          <cell r="AB91">
            <v>10463.91</v>
          </cell>
        </row>
        <row r="92">
          <cell r="F92" t="str">
            <v>01.04.01</v>
          </cell>
          <cell r="G92" t="str">
            <v>COMPOSIÇÃO</v>
          </cell>
          <cell r="H92" t="str">
            <v>01.001.0060-5</v>
          </cell>
          <cell r="I92" t="str">
            <v>01.001.0060-F</v>
          </cell>
          <cell r="J92" t="str">
            <v>ACOMPANHAMENTO E RELATÓRIOS AMBIENTAIS</v>
          </cell>
          <cell r="K92" t="e">
            <v>#REF!</v>
          </cell>
          <cell r="L92" t="e">
            <v>#REF!</v>
          </cell>
          <cell r="M92" t="e">
            <v>#REF!</v>
          </cell>
          <cell r="N92" t="e">
            <v>#REF!</v>
          </cell>
          <cell r="O92" t="e">
            <v>#REF!</v>
          </cell>
          <cell r="P92" t="e">
            <v>#REF!</v>
          </cell>
          <cell r="Q92" t="e">
            <v>#REF!</v>
          </cell>
          <cell r="R92" t="e">
            <v>#REF!</v>
          </cell>
          <cell r="S92" t="e">
            <v>#REF!</v>
          </cell>
          <cell r="T92" t="e">
            <v>#REF!</v>
          </cell>
          <cell r="U92" t="e">
            <v>#REF!</v>
          </cell>
          <cell r="V92" t="str">
            <v>MÊS</v>
          </cell>
          <cell r="W92">
            <v>1</v>
          </cell>
          <cell r="Y92">
            <v>11628.38</v>
          </cell>
          <cell r="Z92">
            <v>10463.91</v>
          </cell>
          <cell r="AA92">
            <v>11628.38</v>
          </cell>
          <cell r="AB92">
            <v>10463.91</v>
          </cell>
        </row>
        <row r="94">
          <cell r="R94" t="str">
            <v>Quantidade</v>
          </cell>
          <cell r="T94" t="str">
            <v>Total</v>
          </cell>
        </row>
        <row r="95">
          <cell r="R95">
            <v>1</v>
          </cell>
          <cell r="S95" t="str">
            <v>=</v>
          </cell>
          <cell r="T95">
            <v>1</v>
          </cell>
        </row>
        <row r="96">
          <cell r="T96">
            <v>1</v>
          </cell>
        </row>
        <row r="98">
          <cell r="F98" t="str">
            <v>01.05</v>
          </cell>
          <cell r="G98" t="str">
            <v>PROGRAMA DE GERENCIAMENTO DE RESÍDUOS DA CONSTRUÇÃO CIVIL</v>
          </cell>
          <cell r="AA98">
            <v>26115.16</v>
          </cell>
          <cell r="AB98">
            <v>23618.210000000003</v>
          </cell>
        </row>
        <row r="99">
          <cell r="F99" t="str">
            <v>01.05.01</v>
          </cell>
          <cell r="G99" t="str">
            <v>COMPOSIÇÃO</v>
          </cell>
          <cell r="H99" t="str">
            <v>01.050.0951-5</v>
          </cell>
          <cell r="I99" t="str">
            <v>01.050.0951-F</v>
          </cell>
          <cell r="J99" t="str">
            <v>PLANO DE GERENCIAMENTO DE RESÍDUOS DE CONSTRUÇÃO CIVIL (PGRCC) , CONFORME RESOLUÇÃO CONAMA Nº 307/2002</v>
          </cell>
          <cell r="K99" t="e">
            <v>#REF!</v>
          </cell>
          <cell r="L99" t="e">
            <v>#REF!</v>
          </cell>
          <cell r="M99" t="e">
            <v>#REF!</v>
          </cell>
          <cell r="N99" t="e">
            <v>#REF!</v>
          </cell>
          <cell r="O99" t="e">
            <v>#REF!</v>
          </cell>
          <cell r="P99" t="e">
            <v>#REF!</v>
          </cell>
          <cell r="Q99" t="e">
            <v>#REF!</v>
          </cell>
          <cell r="R99" t="e">
            <v>#REF!</v>
          </cell>
          <cell r="S99" t="e">
            <v>#REF!</v>
          </cell>
          <cell r="T99" t="e">
            <v>#REF!</v>
          </cell>
          <cell r="U99" t="e">
            <v>#REF!</v>
          </cell>
          <cell r="V99" t="str">
            <v>UNID</v>
          </cell>
          <cell r="W99">
            <v>1</v>
          </cell>
          <cell r="Y99">
            <v>5263.96</v>
          </cell>
          <cell r="Z99">
            <v>4749.97</v>
          </cell>
          <cell r="AA99">
            <v>5263.96</v>
          </cell>
          <cell r="AB99">
            <v>4749.97</v>
          </cell>
        </row>
        <row r="101">
          <cell r="R101" t="str">
            <v>Quantidade</v>
          </cell>
          <cell r="T101" t="str">
            <v>Total</v>
          </cell>
        </row>
        <row r="102">
          <cell r="R102">
            <v>1</v>
          </cell>
          <cell r="S102" t="str">
            <v>=</v>
          </cell>
          <cell r="T102">
            <v>1</v>
          </cell>
        </row>
        <row r="103">
          <cell r="T103">
            <v>1</v>
          </cell>
        </row>
        <row r="105">
          <cell r="F105" t="str">
            <v>01.05.02</v>
          </cell>
          <cell r="G105" t="str">
            <v>COMPOSIÇÃO</v>
          </cell>
          <cell r="H105" t="str">
            <v>01.050.0952-5</v>
          </cell>
          <cell r="I105" t="str">
            <v>01.050.0952-F</v>
          </cell>
          <cell r="J105" t="str">
            <v>RELATÓRIO DE IMPLANTAÇÃO E ACOPANHAMENTO (RIA) DO PGRCC, INCLUINDO A APRESENTAÇÃO DOS COMPROVANTES DE TRANSPORTE E DESTINAÇÃO FINAL DO RCC, LISA DE TREINAMENTOS DOS FUNCIONÁRIOS, REGISTRO FOTOGRÁFICP DOS LOCAIS DE ACONDICIONAMENTO E TREINAMENTO COM FOTOS (10X15)CM ACOMPANHADAS DE LEGENDAS E INDICAÇÃO DA LOCALIÇÃO, CONFORME PADRÃO DO CONTRATANTE.</v>
          </cell>
          <cell r="K105" t="e">
            <v>#REF!</v>
          </cell>
          <cell r="L105" t="e">
            <v>#REF!</v>
          </cell>
          <cell r="M105" t="e">
            <v>#REF!</v>
          </cell>
          <cell r="N105" t="e">
            <v>#REF!</v>
          </cell>
          <cell r="O105" t="e">
            <v>#REF!</v>
          </cell>
          <cell r="P105" t="e">
            <v>#REF!</v>
          </cell>
          <cell r="Q105" t="e">
            <v>#REF!</v>
          </cell>
          <cell r="R105" t="e">
            <v>#REF!</v>
          </cell>
          <cell r="S105" t="e">
            <v>#REF!</v>
          </cell>
          <cell r="T105" t="e">
            <v>#REF!</v>
          </cell>
          <cell r="U105" t="e">
            <v>#REF!</v>
          </cell>
          <cell r="V105" t="str">
            <v>UNID</v>
          </cell>
          <cell r="W105">
            <v>8</v>
          </cell>
          <cell r="Y105">
            <v>2606.4</v>
          </cell>
          <cell r="Z105">
            <v>2358.5300000000002</v>
          </cell>
          <cell r="AA105">
            <v>20851.2</v>
          </cell>
          <cell r="AB105">
            <v>18868.240000000002</v>
          </cell>
        </row>
        <row r="107">
          <cell r="P107" t="str">
            <v>Quantidade</v>
          </cell>
          <cell r="R107" t="str">
            <v>Prazo</v>
          </cell>
          <cell r="T107" t="str">
            <v>Total</v>
          </cell>
        </row>
        <row r="108">
          <cell r="P108">
            <v>1</v>
          </cell>
          <cell r="Q108" t="str">
            <v>x</v>
          </cell>
          <cell r="R108">
            <v>8</v>
          </cell>
          <cell r="S108" t="str">
            <v>=</v>
          </cell>
          <cell r="T108">
            <v>8</v>
          </cell>
        </row>
        <row r="109">
          <cell r="T109">
            <v>8</v>
          </cell>
        </row>
        <row r="111">
          <cell r="F111" t="str">
            <v>02</v>
          </cell>
          <cell r="G111" t="str">
            <v>ADMINISTRAÇÃO LOCAL</v>
          </cell>
          <cell r="AA111">
            <v>167765.06</v>
          </cell>
          <cell r="AB111">
            <v>151773.69999999998</v>
          </cell>
        </row>
        <row r="112">
          <cell r="F112" t="str">
            <v>02.01</v>
          </cell>
          <cell r="G112" t="str">
            <v>EQUIPE DE ENGENHARIA</v>
          </cell>
          <cell r="AA112">
            <v>64384.32</v>
          </cell>
          <cell r="AB112">
            <v>57939.199999999997</v>
          </cell>
        </row>
        <row r="113">
          <cell r="F113" t="str">
            <v>02.01.01</v>
          </cell>
          <cell r="G113" t="str">
            <v>EMOP</v>
          </cell>
          <cell r="H113" t="str">
            <v>05.105.0137-0</v>
          </cell>
          <cell r="I113" t="str">
            <v>05.105.0137-A</v>
          </cell>
          <cell r="J113" t="str">
            <v>MAO DE OBRA DE ENGENHEIRO OU ARQUITETO PLENO,INCLUSIVE ENCARGOS SOCIAIS</v>
          </cell>
          <cell r="K113" t="e">
            <v>#REF!</v>
          </cell>
          <cell r="L113" t="e">
            <v>#REF!</v>
          </cell>
          <cell r="M113" t="e">
            <v>#REF!</v>
          </cell>
          <cell r="N113" t="e">
            <v>#REF!</v>
          </cell>
          <cell r="O113" t="e">
            <v>#REF!</v>
          </cell>
          <cell r="P113" t="e">
            <v>#REF!</v>
          </cell>
          <cell r="Q113" t="e">
            <v>#REF!</v>
          </cell>
          <cell r="R113" t="e">
            <v>#REF!</v>
          </cell>
          <cell r="S113" t="e">
            <v>#REF!</v>
          </cell>
          <cell r="T113" t="e">
            <v>#REF!</v>
          </cell>
          <cell r="U113" t="e">
            <v>#REF!</v>
          </cell>
          <cell r="V113" t="str">
            <v>MES</v>
          </cell>
          <cell r="W113">
            <v>2</v>
          </cell>
          <cell r="Y113">
            <v>32192.16</v>
          </cell>
          <cell r="Z113">
            <v>28969.599999999999</v>
          </cell>
          <cell r="AA113">
            <v>64384.32</v>
          </cell>
          <cell r="AB113">
            <v>57939.199999999997</v>
          </cell>
        </row>
        <row r="115">
          <cell r="N115" t="str">
            <v>Qtde. de Profissionais</v>
          </cell>
          <cell r="P115" t="str">
            <v>Mês</v>
          </cell>
          <cell r="R115" t="str">
            <v xml:space="preserve">Período </v>
          </cell>
          <cell r="T115" t="str">
            <v>Total</v>
          </cell>
        </row>
        <row r="116">
          <cell r="N116">
            <v>1</v>
          </cell>
          <cell r="O116" t="str">
            <v>x</v>
          </cell>
          <cell r="P116">
            <v>8</v>
          </cell>
          <cell r="Q116" t="str">
            <v>x</v>
          </cell>
          <cell r="R116">
            <v>0.25</v>
          </cell>
          <cell r="S116" t="str">
            <v>=</v>
          </cell>
          <cell r="T116">
            <v>2</v>
          </cell>
        </row>
        <row r="117">
          <cell r="T117">
            <v>2</v>
          </cell>
        </row>
        <row r="119">
          <cell r="F119" t="str">
            <v>02.02</v>
          </cell>
          <cell r="G119" t="str">
            <v>EQUIPE DE CAMPO</v>
          </cell>
          <cell r="AA119">
            <v>65443.839999999997</v>
          </cell>
          <cell r="AB119">
            <v>58896.639999999999</v>
          </cell>
        </row>
        <row r="120">
          <cell r="F120" t="str">
            <v>02.02.01</v>
          </cell>
          <cell r="G120" t="str">
            <v>EMOP</v>
          </cell>
          <cell r="H120" t="str">
            <v>05.105.0127-0</v>
          </cell>
          <cell r="I120" t="str">
            <v>05.105.0127-A</v>
          </cell>
          <cell r="J120" t="str">
            <v>MAO-DE-OBRA DE ENCARREGADO DE OBRA,INCLUSIVE ENCARGOS SOCIAIS</v>
          </cell>
          <cell r="K120" t="e">
            <v>#REF!</v>
          </cell>
          <cell r="L120" t="e">
            <v>#REF!</v>
          </cell>
          <cell r="M120" t="e">
            <v>#REF!</v>
          </cell>
          <cell r="N120" t="e">
            <v>#REF!</v>
          </cell>
          <cell r="O120" t="e">
            <v>#REF!</v>
          </cell>
          <cell r="P120" t="e">
            <v>#REF!</v>
          </cell>
          <cell r="Q120" t="e">
            <v>#REF!</v>
          </cell>
          <cell r="R120" t="e">
            <v>#REF!</v>
          </cell>
          <cell r="S120" t="e">
            <v>#REF!</v>
          </cell>
          <cell r="T120" t="e">
            <v>#REF!</v>
          </cell>
          <cell r="U120" t="e">
            <v>#REF!</v>
          </cell>
          <cell r="V120" t="str">
            <v>MES</v>
          </cell>
          <cell r="W120">
            <v>8</v>
          </cell>
          <cell r="Y120">
            <v>8180.48</v>
          </cell>
          <cell r="Z120">
            <v>7362.08</v>
          </cell>
          <cell r="AA120">
            <v>65443.839999999997</v>
          </cell>
          <cell r="AB120">
            <v>58896.639999999999</v>
          </cell>
        </row>
        <row r="122">
          <cell r="N122" t="str">
            <v>Qtde. de Profissionais</v>
          </cell>
          <cell r="P122" t="str">
            <v>Mês</v>
          </cell>
          <cell r="R122" t="str">
            <v xml:space="preserve">Período </v>
          </cell>
          <cell r="T122" t="str">
            <v>Total</v>
          </cell>
        </row>
        <row r="123">
          <cell r="N123">
            <v>1</v>
          </cell>
          <cell r="O123" t="str">
            <v>x</v>
          </cell>
          <cell r="P123">
            <v>8</v>
          </cell>
          <cell r="Q123" t="str">
            <v>x</v>
          </cell>
          <cell r="R123">
            <v>1</v>
          </cell>
          <cell r="S123" t="str">
            <v>=</v>
          </cell>
          <cell r="T123">
            <v>8</v>
          </cell>
        </row>
        <row r="124">
          <cell r="T124">
            <v>8</v>
          </cell>
        </row>
        <row r="126">
          <cell r="F126" t="str">
            <v>02.03</v>
          </cell>
          <cell r="G126" t="str">
            <v>SEGURANÇA PATRIMONIAL</v>
          </cell>
          <cell r="AA126">
            <v>29948.16</v>
          </cell>
          <cell r="AB126">
            <v>26949.119999999999</v>
          </cell>
        </row>
        <row r="127">
          <cell r="F127" t="str">
            <v>02.03.01</v>
          </cell>
          <cell r="G127" t="str">
            <v>EMOP</v>
          </cell>
          <cell r="H127" t="str">
            <v>05.105.0100-0</v>
          </cell>
          <cell r="I127" t="str">
            <v>05.105.0100-A</v>
          </cell>
          <cell r="J127" t="str">
            <v>MAO-DE-OBRA DE VIGIA,INCLUSIVE ENCARGOS SOCIAIS</v>
          </cell>
          <cell r="K127" t="e">
            <v>#REF!</v>
          </cell>
          <cell r="L127" t="e">
            <v>#REF!</v>
          </cell>
          <cell r="M127" t="e">
            <v>#REF!</v>
          </cell>
          <cell r="N127" t="e">
            <v>#REF!</v>
          </cell>
          <cell r="O127" t="e">
            <v>#REF!</v>
          </cell>
          <cell r="P127" t="e">
            <v>#REF!</v>
          </cell>
          <cell r="Q127" t="e">
            <v>#REF!</v>
          </cell>
          <cell r="R127" t="e">
            <v>#REF!</v>
          </cell>
          <cell r="S127" t="e">
            <v>#REF!</v>
          </cell>
          <cell r="T127" t="e">
            <v>#REF!</v>
          </cell>
          <cell r="U127" t="e">
            <v>#REF!</v>
          </cell>
          <cell r="V127" t="str">
            <v>MES</v>
          </cell>
          <cell r="W127">
            <v>8</v>
          </cell>
          <cell r="Y127">
            <v>3743.52</v>
          </cell>
          <cell r="Z127">
            <v>3368.64</v>
          </cell>
          <cell r="AA127">
            <v>29948.16</v>
          </cell>
          <cell r="AB127">
            <v>26949.119999999999</v>
          </cell>
        </row>
        <row r="129">
          <cell r="N129" t="str">
            <v>Qtde. de Profissionais</v>
          </cell>
          <cell r="P129" t="str">
            <v>Mês</v>
          </cell>
          <cell r="R129" t="str">
            <v xml:space="preserve">Período </v>
          </cell>
          <cell r="T129" t="str">
            <v>Total</v>
          </cell>
        </row>
        <row r="130">
          <cell r="N130">
            <v>1</v>
          </cell>
          <cell r="O130" t="str">
            <v>x</v>
          </cell>
          <cell r="P130">
            <v>8</v>
          </cell>
          <cell r="Q130" t="str">
            <v>x</v>
          </cell>
          <cell r="R130">
            <v>1</v>
          </cell>
          <cell r="S130" t="str">
            <v>=</v>
          </cell>
          <cell r="T130">
            <v>8</v>
          </cell>
        </row>
        <row r="131">
          <cell r="T131">
            <v>8</v>
          </cell>
        </row>
        <row r="133">
          <cell r="F133" t="str">
            <v>02.04</v>
          </cell>
          <cell r="G133" t="str">
            <v>DESPESAS DO CANTEIRO DE OBRAS</v>
          </cell>
          <cell r="AA133">
            <v>7988.74</v>
          </cell>
          <cell r="AB133">
            <v>7988.74</v>
          </cell>
        </row>
        <row r="134">
          <cell r="F134" t="str">
            <v>02.04.01</v>
          </cell>
          <cell r="G134" t="str">
            <v>EMOP</v>
          </cell>
          <cell r="H134" t="str">
            <v>05.100.0900-0</v>
          </cell>
          <cell r="I134" t="str">
            <v>05.100.0900-A</v>
          </cell>
          <cell r="J134" t="str">
            <v>UNIDADE REF.P/COMPL.ADM LOCAL,CONSID:CONSUMO AGUA,TEL.ENERGIA ELETR.MAT.LIMPEZA ESCRITORIO,COMPUTADORES LICENCA OBRA,MOVEIS UTENSILIOS,AR COND.BEBEDOURO,ART,RRT,FOTOGRAFIAS,UNIFORMES,DARIAS,EXAMES ADMISSIONAIS,PERIODICOS E DEMISSIONAIS,CURSOS CAPACITACAO/TREINAMENTO ITENS COMPLEMENTEM DESP.NECESS.EXCL.DESP.C/CAFE MANHA,REFEICAO,CESTA BASICA E VALE TRANSPORTE</v>
          </cell>
          <cell r="K134" t="e">
            <v>#REF!</v>
          </cell>
          <cell r="L134" t="e">
            <v>#REF!</v>
          </cell>
          <cell r="M134" t="e">
            <v>#REF!</v>
          </cell>
          <cell r="N134" t="e">
            <v>#REF!</v>
          </cell>
          <cell r="O134" t="e">
            <v>#REF!</v>
          </cell>
          <cell r="P134" t="e">
            <v>#REF!</v>
          </cell>
          <cell r="Q134" t="e">
            <v>#REF!</v>
          </cell>
          <cell r="R134" t="e">
            <v>#REF!</v>
          </cell>
          <cell r="S134" t="e">
            <v>#REF!</v>
          </cell>
          <cell r="T134" t="e">
            <v>#REF!</v>
          </cell>
          <cell r="U134" t="e">
            <v>#REF!</v>
          </cell>
          <cell r="V134" t="str">
            <v>UR</v>
          </cell>
          <cell r="W134">
            <v>222.28</v>
          </cell>
          <cell r="Y134">
            <v>35.94</v>
          </cell>
          <cell r="Z134">
            <v>35.94</v>
          </cell>
          <cell r="AA134">
            <v>7988.74</v>
          </cell>
          <cell r="AB134">
            <v>7988.74</v>
          </cell>
        </row>
        <row r="136">
          <cell r="L136" t="str">
            <v>Custo Total</v>
          </cell>
          <cell r="P136" t="str">
            <v>Custo Total</v>
          </cell>
          <cell r="R136" t="str">
            <v>Valor da UR</v>
          </cell>
          <cell r="T136" t="str">
            <v>Total</v>
          </cell>
        </row>
        <row r="137">
          <cell r="L137">
            <v>159776.31999999998</v>
          </cell>
          <cell r="M137" t="str">
            <v>x</v>
          </cell>
          <cell r="N137">
            <v>0.05</v>
          </cell>
          <cell r="O137" t="str">
            <v>=</v>
          </cell>
          <cell r="P137">
            <v>7988.81</v>
          </cell>
          <cell r="Q137" t="str">
            <v>/</v>
          </cell>
          <cell r="R137">
            <v>35.94</v>
          </cell>
          <cell r="S137" t="str">
            <v>=</v>
          </cell>
          <cell r="T137">
            <v>222.28</v>
          </cell>
        </row>
        <row r="138">
          <cell r="T138">
            <v>222.28</v>
          </cell>
        </row>
        <row r="140">
          <cell r="F140" t="str">
            <v>03</v>
          </cell>
          <cell r="G140" t="str">
            <v>ENCARGOS COMPLEMENTARES</v>
          </cell>
          <cell r="AA140">
            <v>61065.760000000002</v>
          </cell>
          <cell r="AB140">
            <v>61065.760000000002</v>
          </cell>
        </row>
        <row r="141">
          <cell r="F141" t="str">
            <v>03.01</v>
          </cell>
          <cell r="G141" t="str">
            <v>ENCARGOS COMPLEMENTARES</v>
          </cell>
          <cell r="AA141">
            <v>61065.760000000002</v>
          </cell>
          <cell r="AB141">
            <v>61065.760000000002</v>
          </cell>
        </row>
        <row r="142">
          <cell r="F142" t="str">
            <v>03.01.01</v>
          </cell>
          <cell r="G142" t="str">
            <v>EMOP</v>
          </cell>
          <cell r="H142" t="str">
            <v>05.100.0026-0</v>
          </cell>
          <cell r="I142" t="str">
            <v>05.100.0026-A</v>
          </cell>
          <cell r="J142" t="str">
            <v>VALE TRANSPORTE, CONSIDERANDO PASSAGEM IDA E VOLTA</v>
          </cell>
          <cell r="K142" t="e">
            <v>#REF!</v>
          </cell>
          <cell r="L142" t="e">
            <v>#REF!</v>
          </cell>
          <cell r="M142" t="e">
            <v>#REF!</v>
          </cell>
          <cell r="N142" t="e">
            <v>#REF!</v>
          </cell>
          <cell r="O142" t="e">
            <v>#REF!</v>
          </cell>
          <cell r="P142" t="e">
            <v>#REF!</v>
          </cell>
          <cell r="Q142" t="e">
            <v>#REF!</v>
          </cell>
          <cell r="R142" t="e">
            <v>#REF!</v>
          </cell>
          <cell r="S142" t="e">
            <v>#REF!</v>
          </cell>
          <cell r="T142" t="e">
            <v>#REF!</v>
          </cell>
          <cell r="U142" t="e">
            <v>#REF!</v>
          </cell>
          <cell r="V142" t="str">
            <v>UN</v>
          </cell>
          <cell r="W142">
            <v>1232</v>
          </cell>
          <cell r="Y142">
            <v>7.93</v>
          </cell>
          <cell r="Z142">
            <v>7.93</v>
          </cell>
          <cell r="AA142">
            <v>9769.76</v>
          </cell>
          <cell r="AB142">
            <v>9769.76</v>
          </cell>
        </row>
        <row r="144">
          <cell r="H144" t="str">
            <v>Categoria de Serviços</v>
          </cell>
          <cell r="L144" t="str">
            <v>% Mão-de-Obra (1)</v>
          </cell>
          <cell r="N144" t="str">
            <v>Valor da Planilha</v>
          </cell>
          <cell r="P144" t="str">
            <v>Valor Mão-de-Obra</v>
          </cell>
        </row>
        <row r="145">
          <cell r="H145" t="str">
            <v>Pavimentação Asfáltica</v>
          </cell>
          <cell r="L145">
            <v>0.04</v>
          </cell>
          <cell r="M145" t="str">
            <v>x</v>
          </cell>
          <cell r="N145">
            <v>0</v>
          </cell>
          <cell r="O145" t="str">
            <v>=</v>
          </cell>
          <cell r="P145">
            <v>0</v>
          </cell>
        </row>
        <row r="146">
          <cell r="H146" t="str">
            <v>Terraplenagem, Aterro Sanitário e Dragagem</v>
          </cell>
          <cell r="L146">
            <v>0.06</v>
          </cell>
          <cell r="M146" t="str">
            <v>x</v>
          </cell>
          <cell r="N146">
            <v>107946.63</v>
          </cell>
          <cell r="O146" t="str">
            <v>=</v>
          </cell>
          <cell r="P146">
            <v>6476.79</v>
          </cell>
        </row>
        <row r="147">
          <cell r="H147" t="str">
            <v>Obras de Arte (Pontes e Viadutos)</v>
          </cell>
          <cell r="L147">
            <v>0.18</v>
          </cell>
          <cell r="M147" t="str">
            <v>x</v>
          </cell>
          <cell r="N147">
            <v>130005</v>
          </cell>
          <cell r="O147" t="str">
            <v>=</v>
          </cell>
          <cell r="P147">
            <v>23400.9</v>
          </cell>
        </row>
        <row r="148">
          <cell r="H148" t="str">
            <v>Drenagem</v>
          </cell>
          <cell r="L148">
            <v>0.2</v>
          </cell>
          <cell r="M148" t="str">
            <v>x</v>
          </cell>
          <cell r="N148">
            <v>170024.56</v>
          </cell>
          <cell r="O148" t="str">
            <v>=</v>
          </cell>
          <cell r="P148">
            <v>34004.910000000003</v>
          </cell>
        </row>
        <row r="149">
          <cell r="H149" t="str">
            <v>Demais serviços</v>
          </cell>
          <cell r="L149">
            <v>0.14000000000000001</v>
          </cell>
          <cell r="M149" t="str">
            <v>x</v>
          </cell>
          <cell r="N149">
            <v>1750041.54</v>
          </cell>
          <cell r="O149" t="str">
            <v>=</v>
          </cell>
          <cell r="P149">
            <v>245005.81</v>
          </cell>
        </row>
        <row r="152">
          <cell r="H152" t="str">
            <v>Valor da Mão-de-Obra</v>
          </cell>
          <cell r="J152">
            <v>308888.41000000003</v>
          </cell>
        </row>
        <row r="153">
          <cell r="H153" t="str">
            <v>Salário Médio (h)</v>
          </cell>
          <cell r="I153" t="str">
            <v>01968</v>
          </cell>
          <cell r="J153">
            <v>27.92</v>
          </cell>
        </row>
        <row r="154">
          <cell r="H154" t="str">
            <v>Prazo da Obra</v>
          </cell>
          <cell r="J154">
            <v>10</v>
          </cell>
        </row>
        <row r="155">
          <cell r="H155" t="str">
            <v>Jornada Trabalho Mensal</v>
          </cell>
          <cell r="J155">
            <v>176</v>
          </cell>
          <cell r="L155" t="str">
            <v>(pedreiro)</v>
          </cell>
        </row>
        <row r="156">
          <cell r="H156" t="str">
            <v>Tota de Horas Trabalhadas</v>
          </cell>
          <cell r="J156">
            <v>1760</v>
          </cell>
        </row>
        <row r="158">
          <cell r="H158" t="str">
            <v>Nº de Operários =</v>
          </cell>
          <cell r="L158">
            <v>0.7</v>
          </cell>
          <cell r="N158">
            <v>308888.41000000003</v>
          </cell>
          <cell r="O158" t="str">
            <v>/</v>
          </cell>
          <cell r="P158">
            <v>1760</v>
          </cell>
          <cell r="Q158" t="str">
            <v>/</v>
          </cell>
          <cell r="R158">
            <v>27.92</v>
          </cell>
          <cell r="S158" t="str">
            <v>=</v>
          </cell>
          <cell r="T158">
            <v>4</v>
          </cell>
        </row>
        <row r="159">
          <cell r="H159" t="str">
            <v>Equipe administrativa =</v>
          </cell>
          <cell r="S159" t="str">
            <v>=</v>
          </cell>
          <cell r="T159">
            <v>3</v>
          </cell>
        </row>
        <row r="160">
          <cell r="R160" t="str">
            <v>Efetivo Total</v>
          </cell>
          <cell r="S160" t="str">
            <v>=</v>
          </cell>
          <cell r="T160">
            <v>7</v>
          </cell>
        </row>
        <row r="162">
          <cell r="N162" t="str">
            <v>Qtde. de Profissionais</v>
          </cell>
          <cell r="P162" t="str">
            <v>Prazo</v>
          </cell>
          <cell r="R162" t="str">
            <v>Período</v>
          </cell>
          <cell r="T162" t="str">
            <v>Total</v>
          </cell>
        </row>
        <row r="163">
          <cell r="N163">
            <v>7</v>
          </cell>
          <cell r="O163" t="str">
            <v>x</v>
          </cell>
          <cell r="P163">
            <v>22</v>
          </cell>
          <cell r="Q163" t="str">
            <v>x</v>
          </cell>
          <cell r="R163">
            <v>8</v>
          </cell>
          <cell r="S163" t="str">
            <v>=</v>
          </cell>
          <cell r="T163">
            <v>1232</v>
          </cell>
        </row>
        <row r="164">
          <cell r="T164">
            <v>1232</v>
          </cell>
        </row>
        <row r="166">
          <cell r="F166" t="str">
            <v>03.01.02</v>
          </cell>
          <cell r="G166" t="str">
            <v>EMOP</v>
          </cell>
          <cell r="H166" t="str">
            <v>05.100.0020-0</v>
          </cell>
          <cell r="I166" t="str">
            <v>05.100.0020-A</v>
          </cell>
          <cell r="J166" t="str">
            <v>CAFE DA MANHA, CONFORME CONVENCAO DO TRABALHO PARA CONSTRUCAO CIVIL E CONDICOES HIGIENICAS E SANITARIAS ADEQUADAS</v>
          </cell>
          <cell r="K166" t="e">
            <v>#REF!</v>
          </cell>
          <cell r="L166" t="e">
            <v>#REF!</v>
          </cell>
          <cell r="M166" t="e">
            <v>#REF!</v>
          </cell>
          <cell r="N166" t="e">
            <v>#REF!</v>
          </cell>
          <cell r="O166" t="e">
            <v>#REF!</v>
          </cell>
          <cell r="P166" t="e">
            <v>#REF!</v>
          </cell>
          <cell r="Q166" t="e">
            <v>#REF!</v>
          </cell>
          <cell r="R166" t="e">
            <v>#REF!</v>
          </cell>
          <cell r="S166" t="e">
            <v>#REF!</v>
          </cell>
          <cell r="T166" t="e">
            <v>#REF!</v>
          </cell>
          <cell r="U166" t="e">
            <v>#REF!</v>
          </cell>
          <cell r="V166" t="str">
            <v>UN</v>
          </cell>
          <cell r="W166">
            <v>1232</v>
          </cell>
          <cell r="Y166">
            <v>10</v>
          </cell>
          <cell r="Z166">
            <v>10</v>
          </cell>
          <cell r="AA166">
            <v>12320</v>
          </cell>
          <cell r="AB166">
            <v>12320</v>
          </cell>
        </row>
        <row r="168">
          <cell r="N168" t="str">
            <v>Qtde. de Profissionais</v>
          </cell>
          <cell r="P168" t="str">
            <v>Prazo</v>
          </cell>
          <cell r="R168" t="str">
            <v>Período</v>
          </cell>
          <cell r="T168" t="str">
            <v>Total</v>
          </cell>
        </row>
        <row r="169">
          <cell r="N169">
            <v>7</v>
          </cell>
          <cell r="O169" t="str">
            <v>x</v>
          </cell>
          <cell r="P169">
            <v>22</v>
          </cell>
          <cell r="Q169" t="str">
            <v>x</v>
          </cell>
          <cell r="R169">
            <v>8</v>
          </cell>
          <cell r="S169" t="str">
            <v>=</v>
          </cell>
          <cell r="T169">
            <v>1232</v>
          </cell>
        </row>
        <row r="170">
          <cell r="T170">
            <v>1232</v>
          </cell>
        </row>
        <row r="172">
          <cell r="F172" t="str">
            <v>03.01.03</v>
          </cell>
          <cell r="G172" t="str">
            <v>EMOP</v>
          </cell>
          <cell r="H172" t="str">
            <v>05.100.0022-0</v>
          </cell>
          <cell r="I172" t="str">
            <v>05.100.0022-A</v>
          </cell>
          <cell r="J172" t="str">
            <v>REFEICAO CONFORME CONVENCAO DO TRABALHO PARA CONSTRUCAO CIVIL E CONDICOES HIGIENICAS E SANITARIAS ADEQUADAS</v>
          </cell>
          <cell r="K172" t="e">
            <v>#REF!</v>
          </cell>
          <cell r="L172" t="e">
            <v>#REF!</v>
          </cell>
          <cell r="M172" t="e">
            <v>#REF!</v>
          </cell>
          <cell r="N172" t="e">
            <v>#REF!</v>
          </cell>
          <cell r="O172" t="e">
            <v>#REF!</v>
          </cell>
          <cell r="P172" t="e">
            <v>#REF!</v>
          </cell>
          <cell r="Q172" t="e">
            <v>#REF!</v>
          </cell>
          <cell r="R172" t="e">
            <v>#REF!</v>
          </cell>
          <cell r="S172" t="e">
            <v>#REF!</v>
          </cell>
          <cell r="T172" t="e">
            <v>#REF!</v>
          </cell>
          <cell r="U172" t="e">
            <v>#REF!</v>
          </cell>
          <cell r="V172" t="str">
            <v>UN</v>
          </cell>
          <cell r="W172">
            <v>1232</v>
          </cell>
          <cell r="Y172">
            <v>18</v>
          </cell>
          <cell r="Z172">
            <v>18</v>
          </cell>
          <cell r="AA172">
            <v>22176</v>
          </cell>
          <cell r="AB172">
            <v>22176</v>
          </cell>
        </row>
        <row r="174">
          <cell r="N174" t="str">
            <v>Qtde. de Profissionais</v>
          </cell>
          <cell r="P174" t="str">
            <v>Prazo</v>
          </cell>
          <cell r="R174" t="str">
            <v>Período</v>
          </cell>
          <cell r="T174" t="str">
            <v>Total</v>
          </cell>
        </row>
        <row r="175">
          <cell r="N175">
            <v>7</v>
          </cell>
          <cell r="O175" t="str">
            <v>x</v>
          </cell>
          <cell r="P175">
            <v>22</v>
          </cell>
          <cell r="Q175" t="str">
            <v>x</v>
          </cell>
          <cell r="R175">
            <v>8</v>
          </cell>
          <cell r="S175" t="str">
            <v>=</v>
          </cell>
          <cell r="T175">
            <v>1232</v>
          </cell>
        </row>
        <row r="176">
          <cell r="T176">
            <v>1232</v>
          </cell>
        </row>
        <row r="178">
          <cell r="F178" t="str">
            <v>03.01.04</v>
          </cell>
          <cell r="G178" t="str">
            <v>EMOP</v>
          </cell>
          <cell r="H178" t="str">
            <v>05.100.0024-0</v>
          </cell>
          <cell r="I178" t="str">
            <v>05.100.0024-A</v>
          </cell>
          <cell r="J178" t="str">
            <v>CESTA BASICA E AUXILIO SAUDE COM BENEFICIOS MEDICOS E ODONTOLOGICOS,CONFORME CONVENCAO DO TRABALHO PARA CONSTRUCAO CIVIL</v>
          </cell>
          <cell r="K178" t="e">
            <v>#REF!</v>
          </cell>
          <cell r="L178" t="e">
            <v>#REF!</v>
          </cell>
          <cell r="M178" t="e">
            <v>#REF!</v>
          </cell>
          <cell r="N178" t="e">
            <v>#REF!</v>
          </cell>
          <cell r="O178" t="e">
            <v>#REF!</v>
          </cell>
          <cell r="P178" t="e">
            <v>#REF!</v>
          </cell>
          <cell r="Q178" t="e">
            <v>#REF!</v>
          </cell>
          <cell r="R178" t="e">
            <v>#REF!</v>
          </cell>
          <cell r="S178" t="e">
            <v>#REF!</v>
          </cell>
          <cell r="T178" t="e">
            <v>#REF!</v>
          </cell>
          <cell r="U178" t="e">
            <v>#REF!</v>
          </cell>
          <cell r="V178" t="str">
            <v>UNXMES</v>
          </cell>
          <cell r="W178">
            <v>56</v>
          </cell>
          <cell r="Y178">
            <v>300</v>
          </cell>
          <cell r="Z178">
            <v>300</v>
          </cell>
          <cell r="AA178">
            <v>16800</v>
          </cell>
          <cell r="AB178">
            <v>16800</v>
          </cell>
        </row>
        <row r="180">
          <cell r="P180" t="str">
            <v>Qtde. de Profissionais</v>
          </cell>
          <cell r="R180" t="str">
            <v>Período</v>
          </cell>
          <cell r="T180" t="str">
            <v>Total</v>
          </cell>
        </row>
        <row r="181">
          <cell r="P181">
            <v>7</v>
          </cell>
          <cell r="Q181" t="str">
            <v>x</v>
          </cell>
          <cell r="R181">
            <v>8</v>
          </cell>
          <cell r="S181" t="str">
            <v>=</v>
          </cell>
          <cell r="T181">
            <v>56</v>
          </cell>
        </row>
        <row r="182">
          <cell r="T182">
            <v>56</v>
          </cell>
        </row>
        <row r="184">
          <cell r="F184" t="str">
            <v>04</v>
          </cell>
          <cell r="G184" t="str">
            <v>INSTALAÇÕES PROVISÓRIAS</v>
          </cell>
          <cell r="AA184">
            <v>91929.750000000015</v>
          </cell>
          <cell r="AB184">
            <v>88854.25</v>
          </cell>
        </row>
        <row r="185">
          <cell r="F185" t="str">
            <v>04.01</v>
          </cell>
          <cell r="G185" t="str">
            <v xml:space="preserve">CANTEIRO DE OBRAS </v>
          </cell>
          <cell r="AA185">
            <v>91929.750000000015</v>
          </cell>
          <cell r="AB185">
            <v>88854.25</v>
          </cell>
        </row>
        <row r="186">
          <cell r="F186" t="str">
            <v>04.01.01</v>
          </cell>
          <cell r="G186" t="str">
            <v>EMOP</v>
          </cell>
          <cell r="H186" t="str">
            <v>02.006.0015-0</v>
          </cell>
          <cell r="I186" t="str">
            <v>02.006.0015-A</v>
          </cell>
          <cell r="J186" t="str">
            <v>ALUGUEL CONTAINER (MODULO METALICO ICAVEL),P/ESCRITORIO C/WC,MED.APROX.2,30M LARG.6,00M COMPR.E 2,50M ALT.CHAPAS ACO C/NERVURAS TRAPEZOIDAIS,ISOLAMENTO TERMO-ACUSTICO FORRO,CHASSISREFORCADO E PISO COMPENSADO NAVAL,INCLUINDO INST.ELETR.HIDROSSANITARIAS,SUPRIDO ACESSORIOS,1 BACIA SANITARIA E 1 LAVATORIO,EXCL.TRANSP.(04.005.0300),CARGA E DESCARGA (04.013.0015)</v>
          </cell>
          <cell r="K186" t="e">
            <v>#REF!</v>
          </cell>
          <cell r="L186" t="e">
            <v>#REF!</v>
          </cell>
          <cell r="M186" t="e">
            <v>#REF!</v>
          </cell>
          <cell r="N186" t="e">
            <v>#REF!</v>
          </cell>
          <cell r="O186" t="e">
            <v>#REF!</v>
          </cell>
          <cell r="P186" t="e">
            <v>#REF!</v>
          </cell>
          <cell r="Q186" t="e">
            <v>#REF!</v>
          </cell>
          <cell r="R186" t="e">
            <v>#REF!</v>
          </cell>
          <cell r="S186" t="e">
            <v>#REF!</v>
          </cell>
          <cell r="T186" t="e">
            <v>#REF!</v>
          </cell>
          <cell r="U186" t="e">
            <v>#REF!</v>
          </cell>
          <cell r="V186" t="str">
            <v>UNXMES</v>
          </cell>
          <cell r="W186">
            <v>8</v>
          </cell>
          <cell r="Y186">
            <v>1250</v>
          </cell>
          <cell r="Z186">
            <v>1250</v>
          </cell>
          <cell r="AA186">
            <v>10000</v>
          </cell>
          <cell r="AB186">
            <v>10000</v>
          </cell>
        </row>
        <row r="188">
          <cell r="P188" t="str">
            <v>Quantidade</v>
          </cell>
          <cell r="R188" t="str">
            <v>Período</v>
          </cell>
          <cell r="T188" t="str">
            <v>Total</v>
          </cell>
        </row>
        <row r="189">
          <cell r="G189" t="str">
            <v xml:space="preserve">Container para Engenharia e Administração </v>
          </cell>
          <cell r="P189">
            <v>1</v>
          </cell>
          <cell r="Q189" t="str">
            <v>x</v>
          </cell>
          <cell r="R189">
            <v>8</v>
          </cell>
          <cell r="S189" t="str">
            <v>=</v>
          </cell>
          <cell r="T189">
            <v>8</v>
          </cell>
        </row>
        <row r="190">
          <cell r="T190">
            <v>8</v>
          </cell>
        </row>
        <row r="192">
          <cell r="F192" t="str">
            <v>04.01.02</v>
          </cell>
          <cell r="G192" t="str">
            <v>EMOP</v>
          </cell>
          <cell r="H192" t="str">
            <v>02.006.0030-0</v>
          </cell>
          <cell r="I192" t="str">
            <v>02.006.0030-A</v>
          </cell>
          <cell r="J192" t="str">
            <v>ALUGUEL CONTAINER(MODULO METALICO ICAVEL),SANITARIO-VESTIARIO,MED.APROX.2,30M LARG.6,00M COMPR.2,50M ALT.CHAPAS ACO NERVURAS TRAPEZOIDAIS,ISOLAMENTO TERMO-ACUSTICO FORRO,CHASSIS REFORCADO PISO COMPENSADO NAVAL,INCL.INST.ELETR.HIDROSSANITARIAS,SUPRIDO ACESS.7 BACIAS SANITARIAS,2 LAVATORIOS E 2 MICTORIOS,EXCL.TRANSP.(04.005.0300),CARGA E DESCARGA(04.013.0015)</v>
          </cell>
          <cell r="K192" t="e">
            <v>#REF!</v>
          </cell>
          <cell r="L192" t="e">
            <v>#REF!</v>
          </cell>
          <cell r="M192" t="e">
            <v>#REF!</v>
          </cell>
          <cell r="N192" t="e">
            <v>#REF!</v>
          </cell>
          <cell r="O192" t="e">
            <v>#REF!</v>
          </cell>
          <cell r="P192" t="e">
            <v>#REF!</v>
          </cell>
          <cell r="Q192" t="e">
            <v>#REF!</v>
          </cell>
          <cell r="R192" t="e">
            <v>#REF!</v>
          </cell>
          <cell r="S192" t="e">
            <v>#REF!</v>
          </cell>
          <cell r="T192" t="e">
            <v>#REF!</v>
          </cell>
          <cell r="U192" t="e">
            <v>#REF!</v>
          </cell>
          <cell r="V192" t="str">
            <v>UNXMES</v>
          </cell>
          <cell r="W192">
            <v>8</v>
          </cell>
          <cell r="Y192">
            <v>1850</v>
          </cell>
          <cell r="Z192">
            <v>1850</v>
          </cell>
          <cell r="AA192">
            <v>14800</v>
          </cell>
          <cell r="AB192">
            <v>14800</v>
          </cell>
        </row>
        <row r="194">
          <cell r="I194">
            <v>4</v>
          </cell>
          <cell r="J194" t="str">
            <v>Efetivo</v>
          </cell>
        </row>
        <row r="195">
          <cell r="I195">
            <v>1</v>
          </cell>
          <cell r="J195" t="str">
            <v>chuveiro para cada grupo de 10 operários</v>
          </cell>
        </row>
        <row r="196">
          <cell r="I196">
            <v>40</v>
          </cell>
          <cell r="J196" t="str">
            <v>Capacidade de atendimento do contaniner</v>
          </cell>
        </row>
        <row r="198">
          <cell r="L198" t="str">
            <v>Operários</v>
          </cell>
          <cell r="N198" t="str">
            <v>Nº Oper.Atendidos/Unid</v>
          </cell>
          <cell r="P198" t="str">
            <v>Quantidade</v>
          </cell>
          <cell r="R198" t="str">
            <v>Período</v>
          </cell>
          <cell r="T198" t="str">
            <v>Total</v>
          </cell>
        </row>
        <row r="199">
          <cell r="G199" t="str">
            <v xml:space="preserve">Container para Banheiro e vestiário </v>
          </cell>
          <cell r="L199">
            <v>4</v>
          </cell>
          <cell r="M199" t="str">
            <v>/</v>
          </cell>
          <cell r="N199">
            <v>40</v>
          </cell>
          <cell r="O199" t="str">
            <v>=</v>
          </cell>
          <cell r="P199">
            <v>1</v>
          </cell>
          <cell r="Q199" t="str">
            <v>x</v>
          </cell>
          <cell r="R199">
            <v>8</v>
          </cell>
          <cell r="S199" t="str">
            <v>=</v>
          </cell>
          <cell r="T199">
            <v>8</v>
          </cell>
        </row>
        <row r="200">
          <cell r="T200">
            <v>8</v>
          </cell>
        </row>
        <row r="202">
          <cell r="F202" t="str">
            <v>04.01.03</v>
          </cell>
          <cell r="G202" t="str">
            <v>EMOP</v>
          </cell>
          <cell r="H202" t="str">
            <v>02.004.0001-0</v>
          </cell>
          <cell r="I202" t="str">
            <v>02.004.0001-A</v>
          </cell>
          <cell r="J202" t="str">
            <v>BARRACAO DE OBRA,COM PAREDES E PISO DE TABUAS DE MADEIRA DE3ª,COBERTURA DE TELHAS DE FIBROCIMENTO DE 6MM,E INSTALACOES,EXCLUSIVE PINTURA,SENDO REAPROVEITADO 2 VEZES</v>
          </cell>
          <cell r="K202" t="e">
            <v>#REF!</v>
          </cell>
          <cell r="L202" t="e">
            <v>#REF!</v>
          </cell>
          <cell r="M202" t="e">
            <v>#REF!</v>
          </cell>
          <cell r="N202" t="e">
            <v>#REF!</v>
          </cell>
          <cell r="O202" t="e">
            <v>#REF!</v>
          </cell>
          <cell r="P202" t="e">
            <v>#REF!</v>
          </cell>
          <cell r="Q202" t="e">
            <v>#REF!</v>
          </cell>
          <cell r="R202" t="e">
            <v>#REF!</v>
          </cell>
          <cell r="S202" t="e">
            <v>#REF!</v>
          </cell>
          <cell r="T202" t="e">
            <v>#REF!</v>
          </cell>
          <cell r="U202" t="e">
            <v>#REF!</v>
          </cell>
          <cell r="V202" t="str">
            <v>M2</v>
          </cell>
          <cell r="W202">
            <v>31.54</v>
          </cell>
          <cell r="Y202">
            <v>545.65</v>
          </cell>
          <cell r="Z202">
            <v>502.74</v>
          </cell>
          <cell r="AA202">
            <v>17209.8</v>
          </cell>
          <cell r="AB202">
            <v>15856.41</v>
          </cell>
        </row>
        <row r="204">
          <cell r="G204" t="str">
            <v xml:space="preserve">Efetivo </v>
          </cell>
          <cell r="K204" t="str">
            <v>=</v>
          </cell>
          <cell r="L204">
            <v>4</v>
          </cell>
        </row>
        <row r="205">
          <cell r="G205" t="str">
            <v>Área de Vestiário / Operário</v>
          </cell>
          <cell r="I205" t="str">
            <v xml:space="preserve">( 1,5 m² - (Efetivo / 1000) </v>
          </cell>
          <cell r="K205" t="str">
            <v>=</v>
          </cell>
          <cell r="L205">
            <v>1.49</v>
          </cell>
        </row>
        <row r="206">
          <cell r="G206" t="str">
            <v>Área Refeitório / Operário</v>
          </cell>
          <cell r="K206" t="str">
            <v>=</v>
          </cell>
          <cell r="L206">
            <v>1</v>
          </cell>
        </row>
        <row r="208">
          <cell r="N208" t="str">
            <v>Quantidde</v>
          </cell>
          <cell r="P208" t="str">
            <v>Largura</v>
          </cell>
          <cell r="R208" t="str">
            <v>Comprimento</v>
          </cell>
          <cell r="T208" t="str">
            <v>Total</v>
          </cell>
        </row>
        <row r="209">
          <cell r="G209" t="str">
            <v xml:space="preserve">Almoxarifado </v>
          </cell>
          <cell r="N209">
            <v>1</v>
          </cell>
          <cell r="O209" t="str">
            <v>x</v>
          </cell>
          <cell r="P209">
            <v>4</v>
          </cell>
          <cell r="Q209" t="str">
            <v>x</v>
          </cell>
          <cell r="R209">
            <v>5</v>
          </cell>
          <cell r="S209" t="str">
            <v>=</v>
          </cell>
          <cell r="T209">
            <v>20</v>
          </cell>
        </row>
        <row r="211">
          <cell r="N211" t="str">
            <v>Área / Operário</v>
          </cell>
          <cell r="P211" t="str">
            <v>Efetivo</v>
          </cell>
          <cell r="R211" t="str">
            <v>% Utilização</v>
          </cell>
        </row>
        <row r="212">
          <cell r="G212" t="str">
            <v xml:space="preserve">Vestiário </v>
          </cell>
          <cell r="N212">
            <v>1.49</v>
          </cell>
          <cell r="O212" t="str">
            <v>x</v>
          </cell>
          <cell r="P212">
            <v>7</v>
          </cell>
          <cell r="Q212" t="str">
            <v>x</v>
          </cell>
          <cell r="R212">
            <v>0.5</v>
          </cell>
          <cell r="S212" t="str">
            <v>=</v>
          </cell>
          <cell r="T212">
            <v>5.21</v>
          </cell>
        </row>
        <row r="213">
          <cell r="G213" t="str">
            <v xml:space="preserve">Refeitório </v>
          </cell>
          <cell r="N213">
            <v>1</v>
          </cell>
          <cell r="O213" t="str">
            <v>x</v>
          </cell>
          <cell r="P213">
            <v>7</v>
          </cell>
          <cell r="Q213" t="str">
            <v>x</v>
          </cell>
          <cell r="R213">
            <v>0.33333333333333331</v>
          </cell>
          <cell r="S213" t="str">
            <v>=</v>
          </cell>
          <cell r="T213">
            <v>2.33</v>
          </cell>
        </row>
        <row r="214">
          <cell r="G214" t="str">
            <v>Galpão para acumulação de resíduos perigosos</v>
          </cell>
          <cell r="P214">
            <v>2</v>
          </cell>
          <cell r="Q214" t="str">
            <v>x</v>
          </cell>
          <cell r="R214">
            <v>2</v>
          </cell>
          <cell r="T214">
            <v>4</v>
          </cell>
        </row>
        <row r="215">
          <cell r="T215">
            <v>31.54</v>
          </cell>
        </row>
        <row r="217">
          <cell r="F217" t="str">
            <v>04.01.04</v>
          </cell>
          <cell r="G217" t="str">
            <v>EMOP</v>
          </cell>
          <cell r="H217" t="str">
            <v>02.010.0001-0</v>
          </cell>
          <cell r="I217" t="str">
            <v>02.010.0001-A</v>
          </cell>
          <cell r="J217" t="str">
            <v>GALPAO ABERTO PARA OFICINAS E DEPOSITOS DE CANTEIRO DE OBRAS,ESTRUTURADO EM MADEIRA,COBERTURA DE TELHAS DE CIMENTO SEM AMIANTO ONDULADAS,DE 6MM DE ESPESSURA,PISO CIMENTADO E PREPARO DO TERRENO</v>
          </cell>
          <cell r="K217" t="e">
            <v>#REF!</v>
          </cell>
          <cell r="L217" t="e">
            <v>#REF!</v>
          </cell>
          <cell r="M217" t="e">
            <v>#REF!</v>
          </cell>
          <cell r="N217" t="e">
            <v>#REF!</v>
          </cell>
          <cell r="O217" t="e">
            <v>#REF!</v>
          </cell>
          <cell r="P217" t="e">
            <v>#REF!</v>
          </cell>
          <cell r="Q217" t="e">
            <v>#REF!</v>
          </cell>
          <cell r="R217" t="e">
            <v>#REF!</v>
          </cell>
          <cell r="S217" t="e">
            <v>#REF!</v>
          </cell>
          <cell r="T217" t="e">
            <v>#REF!</v>
          </cell>
          <cell r="U217" t="e">
            <v>#REF!</v>
          </cell>
          <cell r="V217" t="str">
            <v>M2</v>
          </cell>
          <cell r="W217">
            <v>12</v>
          </cell>
          <cell r="Y217">
            <v>360.78</v>
          </cell>
          <cell r="Z217">
            <v>332.72</v>
          </cell>
          <cell r="AA217">
            <v>4329.3599999999997</v>
          </cell>
          <cell r="AB217">
            <v>3992.64</v>
          </cell>
        </row>
        <row r="219">
          <cell r="N219" t="str">
            <v>Quantidde</v>
          </cell>
          <cell r="P219" t="str">
            <v>Largura</v>
          </cell>
          <cell r="R219" t="str">
            <v>Comprimento</v>
          </cell>
          <cell r="T219" t="str">
            <v>Total</v>
          </cell>
        </row>
        <row r="220">
          <cell r="G220" t="str">
            <v>Galpão p/ Oficina de Reparos Mecânicos</v>
          </cell>
          <cell r="N220">
            <v>1</v>
          </cell>
          <cell r="O220" t="str">
            <v>x</v>
          </cell>
          <cell r="P220">
            <v>4</v>
          </cell>
          <cell r="Q220" t="str">
            <v>x</v>
          </cell>
          <cell r="R220">
            <v>3</v>
          </cell>
          <cell r="S220" t="str">
            <v>=</v>
          </cell>
          <cell r="T220">
            <v>12</v>
          </cell>
        </row>
        <row r="221">
          <cell r="T221">
            <v>12</v>
          </cell>
        </row>
        <row r="223">
          <cell r="F223" t="str">
            <v>04.01.05</v>
          </cell>
          <cell r="G223" t="str">
            <v>EMOP</v>
          </cell>
          <cell r="H223" t="str">
            <v>02.002.0010-0</v>
          </cell>
          <cell r="I223" t="str">
            <v>02.002.0010-A</v>
          </cell>
          <cell r="J223" t="str">
            <v>TAPUME DE VEDACAO OU PROTECAO,EXECUTADO COM TELHAS TRAPEZOIDAIS DE ACO GALVANIZADO,ESPESSURA DE 0,5MM,ESTAS COM 2 VEZESDE UTILIZACAO,INCLUSIVE ENGRADAMENTO DE MADEIRA,UTILIZADO 2VEZES E PINTURA ESMALTE SINTETICO NA FACE EXTERNA</v>
          </cell>
          <cell r="K223" t="e">
            <v>#REF!</v>
          </cell>
          <cell r="L223" t="e">
            <v>#REF!</v>
          </cell>
          <cell r="M223" t="e">
            <v>#REF!</v>
          </cell>
          <cell r="N223" t="e">
            <v>#REF!</v>
          </cell>
          <cell r="O223" t="e">
            <v>#REF!</v>
          </cell>
          <cell r="P223" t="e">
            <v>#REF!</v>
          </cell>
          <cell r="Q223" t="e">
            <v>#REF!</v>
          </cell>
          <cell r="R223" t="e">
            <v>#REF!</v>
          </cell>
          <cell r="S223" t="e">
            <v>#REF!</v>
          </cell>
          <cell r="T223" t="e">
            <v>#REF!</v>
          </cell>
          <cell r="U223" t="e">
            <v>#REF!</v>
          </cell>
          <cell r="V223" t="str">
            <v>M2</v>
          </cell>
          <cell r="W223">
            <v>264</v>
          </cell>
          <cell r="Y223">
            <v>56.11</v>
          </cell>
          <cell r="Z223">
            <v>54.5</v>
          </cell>
          <cell r="AA223">
            <v>14813.04</v>
          </cell>
          <cell r="AB223">
            <v>14388</v>
          </cell>
        </row>
        <row r="225">
          <cell r="P225" t="str">
            <v>Perímetro</v>
          </cell>
          <cell r="R225" t="str">
            <v>Altura</v>
          </cell>
          <cell r="T225" t="str">
            <v>Total</v>
          </cell>
        </row>
        <row r="226">
          <cell r="P226">
            <v>120</v>
          </cell>
          <cell r="Q226" t="str">
            <v>x</v>
          </cell>
          <cell r="R226">
            <v>2.2000000000000002</v>
          </cell>
          <cell r="S226" t="str">
            <v>=</v>
          </cell>
          <cell r="T226">
            <v>264</v>
          </cell>
        </row>
        <row r="227">
          <cell r="T227">
            <v>264</v>
          </cell>
        </row>
        <row r="229">
          <cell r="F229" t="str">
            <v>04.01.06</v>
          </cell>
          <cell r="G229" t="str">
            <v>EMOP</v>
          </cell>
          <cell r="H229" t="str">
            <v>04.013.0015-0</v>
          </cell>
          <cell r="I229" t="str">
            <v>04.013.0015-A</v>
          </cell>
          <cell r="J229" t="str">
            <v>CARGA E DESCARGA DE CONTAINER,SEGUNDO DESCRICAO DA FAMILIA 02.006</v>
          </cell>
          <cell r="K229" t="e">
            <v>#REF!</v>
          </cell>
          <cell r="L229" t="e">
            <v>#REF!</v>
          </cell>
          <cell r="M229" t="e">
            <v>#REF!</v>
          </cell>
          <cell r="N229" t="e">
            <v>#REF!</v>
          </cell>
          <cell r="O229" t="e">
            <v>#REF!</v>
          </cell>
          <cell r="P229" t="e">
            <v>#REF!</v>
          </cell>
          <cell r="Q229" t="e">
            <v>#REF!</v>
          </cell>
          <cell r="R229" t="e">
            <v>#REF!</v>
          </cell>
          <cell r="S229" t="e">
            <v>#REF!</v>
          </cell>
          <cell r="T229" t="e">
            <v>#REF!</v>
          </cell>
          <cell r="U229" t="e">
            <v>#REF!</v>
          </cell>
          <cell r="V229" t="str">
            <v>UN</v>
          </cell>
          <cell r="W229">
            <v>4</v>
          </cell>
          <cell r="Y229">
            <v>102.44</v>
          </cell>
          <cell r="Z229">
            <v>97.59</v>
          </cell>
          <cell r="AA229">
            <v>409.76</v>
          </cell>
          <cell r="AB229">
            <v>390.36</v>
          </cell>
        </row>
        <row r="231">
          <cell r="P231" t="str">
            <v>Quantidade</v>
          </cell>
          <cell r="R231" t="str">
            <v>Mob. Desmob.</v>
          </cell>
          <cell r="T231" t="str">
            <v>Total</v>
          </cell>
        </row>
        <row r="232">
          <cell r="P232">
            <v>2</v>
          </cell>
          <cell r="Q232" t="str">
            <v>x</v>
          </cell>
          <cell r="R232">
            <v>2</v>
          </cell>
          <cell r="S232" t="str">
            <v>=</v>
          </cell>
          <cell r="T232">
            <v>4</v>
          </cell>
        </row>
        <row r="233">
          <cell r="T233">
            <v>4</v>
          </cell>
        </row>
        <row r="235">
          <cell r="F235" t="str">
            <v>04.01.07</v>
          </cell>
          <cell r="G235" t="str">
            <v>EMOP</v>
          </cell>
          <cell r="H235" t="str">
            <v>04.005.0300-0</v>
          </cell>
          <cell r="I235" t="str">
            <v>04.005.0300-A</v>
          </cell>
          <cell r="J235" t="str">
            <v>TRANSPORTE DE CONTAINER,SEGUNDO DESCRICAO DA FAMILIA 02.006,EXCLUSIVE CARGA E DESCARGA(VIDE ITEM 04.013.0015)</v>
          </cell>
          <cell r="K235" t="e">
            <v>#REF!</v>
          </cell>
          <cell r="L235" t="e">
            <v>#REF!</v>
          </cell>
          <cell r="M235" t="e">
            <v>#REF!</v>
          </cell>
          <cell r="N235" t="e">
            <v>#REF!</v>
          </cell>
          <cell r="O235" t="e">
            <v>#REF!</v>
          </cell>
          <cell r="P235" t="e">
            <v>#REF!</v>
          </cell>
          <cell r="Q235" t="e">
            <v>#REF!</v>
          </cell>
          <cell r="R235" t="e">
            <v>#REF!</v>
          </cell>
          <cell r="S235" t="e">
            <v>#REF!</v>
          </cell>
          <cell r="T235" t="e">
            <v>#REF!</v>
          </cell>
          <cell r="U235" t="e">
            <v>#REF!</v>
          </cell>
          <cell r="V235" t="str">
            <v>UNXKM</v>
          </cell>
          <cell r="W235">
            <v>375.2</v>
          </cell>
          <cell r="Y235">
            <v>38.4</v>
          </cell>
          <cell r="Z235">
            <v>37.590000000000003</v>
          </cell>
          <cell r="AA235">
            <v>14407.68</v>
          </cell>
          <cell r="AB235">
            <v>14103.76</v>
          </cell>
        </row>
        <row r="237">
          <cell r="P237" t="str">
            <v>Quantidade</v>
          </cell>
          <cell r="R237" t="str">
            <v>DMT</v>
          </cell>
          <cell r="T237" t="str">
            <v>Total</v>
          </cell>
        </row>
        <row r="238">
          <cell r="G238" t="str">
            <v>Transporte de Container</v>
          </cell>
          <cell r="P238">
            <v>4</v>
          </cell>
          <cell r="Q238" t="str">
            <v>x</v>
          </cell>
          <cell r="R238">
            <v>93.8</v>
          </cell>
          <cell r="S238" t="str">
            <v>=</v>
          </cell>
          <cell r="T238">
            <v>375.2</v>
          </cell>
        </row>
        <row r="239">
          <cell r="T239">
            <v>375.2</v>
          </cell>
        </row>
        <row r="263">
          <cell r="F263" t="str">
            <v>04.01.08</v>
          </cell>
          <cell r="G263" t="str">
            <v>EMOP</v>
          </cell>
          <cell r="H263" t="str">
            <v>02.020.0001-0</v>
          </cell>
          <cell r="I263" t="str">
            <v>02.020.0001-A</v>
          </cell>
          <cell r="J263" t="str">
            <v>PLACA DE IDENTIFICACAO DE OBRA PUBLICA,INCLUSIVE PINTURA E SUPORTES DE MADEIRA.FORNECIMENTO E COLOCACAO</v>
          </cell>
          <cell r="K263" t="e">
            <v>#REF!</v>
          </cell>
          <cell r="L263" t="e">
            <v>#REF!</v>
          </cell>
          <cell r="M263" t="e">
            <v>#REF!</v>
          </cell>
          <cell r="N263" t="e">
            <v>#REF!</v>
          </cell>
          <cell r="O263" t="e">
            <v>#REF!</v>
          </cell>
          <cell r="P263" t="e">
            <v>#REF!</v>
          </cell>
          <cell r="Q263" t="e">
            <v>#REF!</v>
          </cell>
          <cell r="R263" t="e">
            <v>#REF!</v>
          </cell>
          <cell r="S263" t="e">
            <v>#REF!</v>
          </cell>
          <cell r="T263" t="e">
            <v>#REF!</v>
          </cell>
          <cell r="U263" t="e">
            <v>#REF!</v>
          </cell>
          <cell r="V263" t="str">
            <v>M2</v>
          </cell>
          <cell r="W263">
            <v>16</v>
          </cell>
          <cell r="Y263">
            <v>546.51</v>
          </cell>
          <cell r="Z263">
            <v>521.86</v>
          </cell>
          <cell r="AA263">
            <v>8744.16</v>
          </cell>
          <cell r="AB263">
            <v>8349.76</v>
          </cell>
        </row>
        <row r="265">
          <cell r="N265" t="str">
            <v>Quantidade</v>
          </cell>
          <cell r="P265" t="str">
            <v>Largura</v>
          </cell>
          <cell r="R265" t="str">
            <v>Comprimento</v>
          </cell>
          <cell r="T265" t="str">
            <v>Total</v>
          </cell>
        </row>
        <row r="266">
          <cell r="G266" t="str">
            <v>Placa de Obra</v>
          </cell>
          <cell r="N266">
            <v>2</v>
          </cell>
          <cell r="O266" t="str">
            <v>x</v>
          </cell>
          <cell r="P266">
            <v>2</v>
          </cell>
          <cell r="Q266" t="str">
            <v>x</v>
          </cell>
          <cell r="R266">
            <v>4</v>
          </cell>
          <cell r="S266" t="str">
            <v>=</v>
          </cell>
          <cell r="T266">
            <v>16</v>
          </cell>
        </row>
        <row r="267">
          <cell r="T267">
            <v>16</v>
          </cell>
        </row>
        <row r="269">
          <cell r="F269" t="str">
            <v>04.01.09</v>
          </cell>
          <cell r="G269" t="str">
            <v>EMOP</v>
          </cell>
          <cell r="H269" t="str">
            <v>02.015.0001-0</v>
          </cell>
          <cell r="I269" t="str">
            <v>02.015.0001-A</v>
          </cell>
          <cell r="J269" t="str">
            <v>INSTALACAO E LIGACAO PROVISORIA PARA ABASTECIMENTO DE AGUA EESGOTAMENTO SANITARIO EM CANTEIRO DE OBRAS,INCLUSIVE ESCAVACAO,EXCLUSIVE REPOSICAO DA PAVIMENTACAO DO LOGRADOURO PUBLICO</v>
          </cell>
          <cell r="K269" t="e">
            <v>#REF!</v>
          </cell>
          <cell r="L269" t="e">
            <v>#REF!</v>
          </cell>
          <cell r="M269" t="e">
            <v>#REF!</v>
          </cell>
          <cell r="N269" t="e">
            <v>#REF!</v>
          </cell>
          <cell r="O269" t="e">
            <v>#REF!</v>
          </cell>
          <cell r="P269" t="e">
            <v>#REF!</v>
          </cell>
          <cell r="Q269" t="e">
            <v>#REF!</v>
          </cell>
          <cell r="R269" t="e">
            <v>#REF!</v>
          </cell>
          <cell r="S269" t="e">
            <v>#REF!</v>
          </cell>
          <cell r="T269" t="e">
            <v>#REF!</v>
          </cell>
          <cell r="U269" t="e">
            <v>#REF!</v>
          </cell>
          <cell r="V269" t="str">
            <v>UN</v>
          </cell>
          <cell r="W269">
            <v>1</v>
          </cell>
          <cell r="Y269">
            <v>4808.22</v>
          </cell>
          <cell r="Z269">
            <v>4684.49</v>
          </cell>
          <cell r="AA269">
            <v>4808.22</v>
          </cell>
          <cell r="AB269">
            <v>4684.49</v>
          </cell>
        </row>
        <row r="271">
          <cell r="R271" t="str">
            <v>Quantidade</v>
          </cell>
          <cell r="T271" t="str">
            <v>Total</v>
          </cell>
        </row>
        <row r="272">
          <cell r="R272">
            <v>1</v>
          </cell>
          <cell r="S272" t="str">
            <v>=</v>
          </cell>
          <cell r="T272">
            <v>1</v>
          </cell>
        </row>
        <row r="273">
          <cell r="T273">
            <v>1</v>
          </cell>
        </row>
        <row r="275">
          <cell r="F275" t="str">
            <v>04.01.10</v>
          </cell>
          <cell r="G275" t="str">
            <v>EMOP</v>
          </cell>
          <cell r="H275" t="str">
            <v>02.016.0001-0</v>
          </cell>
          <cell r="I275" t="str">
            <v>02.016.0001-A</v>
          </cell>
          <cell r="J275" t="str">
            <v>INSTALACAO E LIGACAO PROVISORIA DE ALIMENTACAO DE ENERGIA ELETRICA,EM BAIXA TENSAO,PARA CANTEIRO DE OBRAS,M3-CHAVE 100A,CARGA 3KW,20CV,EXCLUSIVE O FORNECIMENTO DO MEDIDOR</v>
          </cell>
          <cell r="K275" t="e">
            <v>#REF!</v>
          </cell>
          <cell r="L275" t="e">
            <v>#REF!</v>
          </cell>
          <cell r="M275" t="e">
            <v>#REF!</v>
          </cell>
          <cell r="N275" t="e">
            <v>#REF!</v>
          </cell>
          <cell r="O275" t="e">
            <v>#REF!</v>
          </cell>
          <cell r="P275" t="e">
            <v>#REF!</v>
          </cell>
          <cell r="Q275" t="e">
            <v>#REF!</v>
          </cell>
          <cell r="R275" t="e">
            <v>#REF!</v>
          </cell>
          <cell r="S275" t="e">
            <v>#REF!</v>
          </cell>
          <cell r="T275" t="e">
            <v>#REF!</v>
          </cell>
          <cell r="U275" t="e">
            <v>#REF!</v>
          </cell>
          <cell r="V275" t="str">
            <v>UN</v>
          </cell>
          <cell r="W275">
            <v>1</v>
          </cell>
          <cell r="Y275">
            <v>2407.73</v>
          </cell>
          <cell r="Z275">
            <v>2288.83</v>
          </cell>
          <cell r="AA275">
            <v>2407.73</v>
          </cell>
          <cell r="AB275">
            <v>2288.83</v>
          </cell>
        </row>
        <row r="277">
          <cell r="R277" t="str">
            <v>Quantidade</v>
          </cell>
          <cell r="T277" t="str">
            <v>Total</v>
          </cell>
        </row>
        <row r="278">
          <cell r="R278">
            <v>1</v>
          </cell>
          <cell r="S278" t="str">
            <v>=</v>
          </cell>
          <cell r="T278">
            <v>1</v>
          </cell>
        </row>
        <row r="279">
          <cell r="T279">
            <v>1</v>
          </cell>
        </row>
        <row r="281">
          <cell r="F281" t="str">
            <v>05</v>
          </cell>
          <cell r="G281" t="str">
            <v>MOBILIZAÇÃO E DESMOBILIZAÇÃO</v>
          </cell>
          <cell r="AA281">
            <v>6388.58</v>
          </cell>
          <cell r="AB281">
            <v>6248.82</v>
          </cell>
        </row>
        <row r="282">
          <cell r="F282" t="str">
            <v>05.01</v>
          </cell>
          <cell r="G282" t="str">
            <v>MOBILIZAÇÃO E DESMOBILIZAÇÃO DE EQUIPAMENTOS</v>
          </cell>
          <cell r="AA282">
            <v>6388.58</v>
          </cell>
          <cell r="AB282">
            <v>6248.82</v>
          </cell>
        </row>
        <row r="283">
          <cell r="F283" t="str">
            <v>05.01.01</v>
          </cell>
          <cell r="G283" t="str">
            <v>EMOP</v>
          </cell>
          <cell r="H283" t="str">
            <v>04.014.0091-1</v>
          </cell>
          <cell r="I283" t="str">
            <v>04.014.0091-B</v>
          </cell>
          <cell r="J283" t="str">
            <v>CARGA E DESCARGA DE EQUIPAMENTOS PESADOS,EM CARRETAS,EXCLUSIVE O CUSTO HORARIO DO EQUIPAMENTO DURANTE A OPERACAO</v>
          </cell>
          <cell r="K283" t="e">
            <v>#REF!</v>
          </cell>
          <cell r="L283" t="e">
            <v>#REF!</v>
          </cell>
          <cell r="M283" t="e">
            <v>#REF!</v>
          </cell>
          <cell r="N283" t="e">
            <v>#REF!</v>
          </cell>
          <cell r="O283" t="e">
            <v>#REF!</v>
          </cell>
          <cell r="P283" t="e">
            <v>#REF!</v>
          </cell>
          <cell r="Q283" t="e">
            <v>#REF!</v>
          </cell>
          <cell r="R283" t="e">
            <v>#REF!</v>
          </cell>
          <cell r="S283" t="e">
            <v>#REF!</v>
          </cell>
          <cell r="T283" t="e">
            <v>#REF!</v>
          </cell>
          <cell r="U283" t="e">
            <v>#REF!</v>
          </cell>
          <cell r="V283" t="str">
            <v>T</v>
          </cell>
          <cell r="W283">
            <v>20.78</v>
          </cell>
          <cell r="Y283">
            <v>58.87</v>
          </cell>
          <cell r="Z283">
            <v>54.02</v>
          </cell>
          <cell r="AA283">
            <v>1223.31</v>
          </cell>
          <cell r="AB283">
            <v>1122.53</v>
          </cell>
        </row>
        <row r="285">
          <cell r="P285" t="str">
            <v>Quantidade</v>
          </cell>
          <cell r="R285" t="str">
            <v>Peso</v>
          </cell>
          <cell r="T285" t="str">
            <v>Total</v>
          </cell>
        </row>
        <row r="286">
          <cell r="G286" t="str">
            <v>Compressor 250 PCM</v>
          </cell>
          <cell r="P286">
            <v>1</v>
          </cell>
          <cell r="Q286" t="str">
            <v>x</v>
          </cell>
          <cell r="R286">
            <v>1.78</v>
          </cell>
          <cell r="S286" t="str">
            <v>=</v>
          </cell>
          <cell r="T286">
            <v>1.78</v>
          </cell>
        </row>
        <row r="287">
          <cell r="G287" t="str">
            <v>Sonda</v>
          </cell>
          <cell r="P287">
            <v>1</v>
          </cell>
          <cell r="Q287" t="str">
            <v>x</v>
          </cell>
          <cell r="R287">
            <v>2</v>
          </cell>
          <cell r="S287" t="str">
            <v>=</v>
          </cell>
          <cell r="T287">
            <v>2</v>
          </cell>
        </row>
        <row r="288">
          <cell r="G288" t="str">
            <v>Escavadeira Hidráulica</v>
          </cell>
          <cell r="P288">
            <v>1</v>
          </cell>
          <cell r="Q288" t="str">
            <v>x</v>
          </cell>
          <cell r="R288">
            <v>17</v>
          </cell>
          <cell r="S288" t="str">
            <v>=</v>
          </cell>
          <cell r="T288">
            <v>17</v>
          </cell>
        </row>
        <row r="289">
          <cell r="T289">
            <v>20.78</v>
          </cell>
        </row>
        <row r="291">
          <cell r="F291" t="str">
            <v>05.01.02</v>
          </cell>
          <cell r="G291" t="str">
            <v>EMOP</v>
          </cell>
          <cell r="H291" t="str">
            <v>04.005.0350-1</v>
          </cell>
          <cell r="I291" t="str">
            <v>04.005.0350-B</v>
          </cell>
          <cell r="J291" t="str">
            <v>TRANSPORTE DE EQUIPAMENTOS PESADOS EM CARRETAS,EXCLUSIVE A CARGA E DESCARGA(VIDE ITEM 04.014.0091) E O CUSTO HORARIO DOSEQUIPAMENTOS TRANSPORTADOS</v>
          </cell>
          <cell r="K291" t="e">
            <v>#REF!</v>
          </cell>
          <cell r="L291" t="e">
            <v>#REF!</v>
          </cell>
          <cell r="M291" t="e">
            <v>#REF!</v>
          </cell>
          <cell r="N291" t="e">
            <v>#REF!</v>
          </cell>
          <cell r="O291" t="e">
            <v>#REF!</v>
          </cell>
          <cell r="P291" t="e">
            <v>#REF!</v>
          </cell>
          <cell r="Q291" t="e">
            <v>#REF!</v>
          </cell>
          <cell r="R291" t="e">
            <v>#REF!</v>
          </cell>
          <cell r="S291" t="e">
            <v>#REF!</v>
          </cell>
          <cell r="T291" t="e">
            <v>#REF!</v>
          </cell>
          <cell r="U291" t="e">
            <v>#REF!</v>
          </cell>
          <cell r="V291" t="str">
            <v>T X KM</v>
          </cell>
          <cell r="W291">
            <v>1949.16</v>
          </cell>
          <cell r="Y291">
            <v>2.65</v>
          </cell>
          <cell r="Z291">
            <v>2.63</v>
          </cell>
          <cell r="AA291">
            <v>5165.2700000000004</v>
          </cell>
          <cell r="AB291">
            <v>5126.29</v>
          </cell>
        </row>
        <row r="293">
          <cell r="P293" t="str">
            <v>Peso</v>
          </cell>
          <cell r="R293" t="str">
            <v>DMT</v>
          </cell>
          <cell r="T293" t="str">
            <v>Total</v>
          </cell>
        </row>
        <row r="294">
          <cell r="P294">
            <v>20.78</v>
          </cell>
          <cell r="Q294" t="str">
            <v>x</v>
          </cell>
          <cell r="R294">
            <v>93.8</v>
          </cell>
          <cell r="S294" t="str">
            <v>=</v>
          </cell>
          <cell r="T294">
            <v>1949.16</v>
          </cell>
        </row>
        <row r="295">
          <cell r="T295">
            <v>1949.16</v>
          </cell>
        </row>
        <row r="319">
          <cell r="F319" t="str">
            <v>06</v>
          </cell>
          <cell r="G319" t="str">
            <v>CONTROLE TECNOLÓGICO</v>
          </cell>
          <cell r="AA319">
            <v>2715.72</v>
          </cell>
          <cell r="AB319">
            <v>2562.02</v>
          </cell>
        </row>
        <row r="320">
          <cell r="F320" t="str">
            <v>06.01</v>
          </cell>
          <cell r="G320" t="str">
            <v>CONTROLE TECNOLÓGICO DE CONCRETO</v>
          </cell>
          <cell r="AA320">
            <v>2715.72</v>
          </cell>
          <cell r="AB320">
            <v>2562.02</v>
          </cell>
        </row>
        <row r="321">
          <cell r="F321" t="str">
            <v>06.01.01</v>
          </cell>
          <cell r="G321" t="str">
            <v>EMOP</v>
          </cell>
          <cell r="H321" t="str">
            <v>01.001.0150-0</v>
          </cell>
          <cell r="I321" t="str">
            <v>01.001.0150-A</v>
          </cell>
          <cell r="J321" t="str">
            <v>CONTROLE TECNOLOGICO DE OBRAS EM CONCRETO ARMADO CONSIDERANDO APENAS O CONTROLE DO CONCRETO E CONSTANDO DE COLETA,MOLDAGEM E CAPEAMENTO DE CORPOS DE PROVA,TRANSPORTE ATE 50KM,ENSAIOS DE RESISTENCIA A COMPRESSAO AOS 3, 7 E 28 DIAS E "SLUMP TEST",MEDIDO POR M3 DE CONCRETO COLOCADO NAS FORMAS</v>
          </cell>
          <cell r="K321" t="e">
            <v>#REF!</v>
          </cell>
          <cell r="L321" t="e">
            <v>#REF!</v>
          </cell>
          <cell r="M321" t="e">
            <v>#REF!</v>
          </cell>
          <cell r="N321" t="e">
            <v>#REF!</v>
          </cell>
          <cell r="O321" t="e">
            <v>#REF!</v>
          </cell>
          <cell r="P321" t="e">
            <v>#REF!</v>
          </cell>
          <cell r="Q321" t="e">
            <v>#REF!</v>
          </cell>
          <cell r="R321" t="e">
            <v>#REF!</v>
          </cell>
          <cell r="S321" t="e">
            <v>#REF!</v>
          </cell>
          <cell r="T321" t="e">
            <v>#REF!</v>
          </cell>
          <cell r="U321" t="e">
            <v>#REF!</v>
          </cell>
          <cell r="V321" t="str">
            <v>M3</v>
          </cell>
          <cell r="W321">
            <v>106</v>
          </cell>
          <cell r="Y321">
            <v>25.62</v>
          </cell>
          <cell r="Z321">
            <v>24.17</v>
          </cell>
          <cell r="AA321">
            <v>2715.72</v>
          </cell>
          <cell r="AB321">
            <v>2562.02</v>
          </cell>
        </row>
        <row r="323">
          <cell r="P323" t="str">
            <v>Local</v>
          </cell>
          <cell r="R323" t="str">
            <v>Volume</v>
          </cell>
          <cell r="T323" t="str">
            <v>Total</v>
          </cell>
        </row>
        <row r="324">
          <cell r="P324" t="str">
            <v>Cortina 01 ( Painel 01 - 05)</v>
          </cell>
          <cell r="R324">
            <v>106</v>
          </cell>
          <cell r="T324">
            <v>106</v>
          </cell>
        </row>
        <row r="325">
          <cell r="T325">
            <v>106</v>
          </cell>
        </row>
        <row r="327">
          <cell r="F327" t="str">
            <v>07</v>
          </cell>
          <cell r="G327" t="str">
            <v>SERVIÇOS PRELIMINARES</v>
          </cell>
          <cell r="AA327">
            <v>144712.22</v>
          </cell>
          <cell r="AB327">
            <v>140802.31</v>
          </cell>
        </row>
        <row r="328">
          <cell r="F328" t="str">
            <v>07.01</v>
          </cell>
          <cell r="G328" t="str">
            <v>SINALIZAÇÃO PROVISÓRIA DE TRAFEGO</v>
          </cell>
          <cell r="AA328">
            <v>1079.7</v>
          </cell>
          <cell r="AB328">
            <v>1009.9</v>
          </cell>
        </row>
        <row r="329">
          <cell r="F329" t="str">
            <v>07.01.01</v>
          </cell>
          <cell r="G329" t="str">
            <v>EMOP</v>
          </cell>
          <cell r="H329" t="str">
            <v>02.030.0005-0</v>
          </cell>
          <cell r="I329" t="str">
            <v>02.030.0005-A</v>
          </cell>
          <cell r="J329" t="str">
            <v>PLACA DE SINALIZACAO PREVENTIVA PARA OBRA NA VIA PUBLICA,DEACORDO COM A RESOLUCAO DA PREFEITURA-RJ, COMPREENDENDO FORNECIMENTO E PINTURA DA PLACA E DOS SUPORTES DE MADEIRA.FORNECIMENTO E COLOCACAO</v>
          </cell>
          <cell r="K329" t="e">
            <v>#REF!</v>
          </cell>
          <cell r="L329" t="e">
            <v>#REF!</v>
          </cell>
          <cell r="M329" t="e">
            <v>#REF!</v>
          </cell>
          <cell r="N329" t="e">
            <v>#REF!</v>
          </cell>
          <cell r="O329" t="e">
            <v>#REF!</v>
          </cell>
          <cell r="P329" t="e">
            <v>#REF!</v>
          </cell>
          <cell r="Q329" t="e">
            <v>#REF!</v>
          </cell>
          <cell r="R329" t="e">
            <v>#REF!</v>
          </cell>
          <cell r="S329" t="e">
            <v>#REF!</v>
          </cell>
          <cell r="T329" t="e">
            <v>#REF!</v>
          </cell>
          <cell r="U329" t="e">
            <v>#REF!</v>
          </cell>
          <cell r="V329" t="str">
            <v>UN</v>
          </cell>
          <cell r="W329">
            <v>10</v>
          </cell>
          <cell r="Y329">
            <v>107.97</v>
          </cell>
          <cell r="Z329">
            <v>100.99</v>
          </cell>
          <cell r="AA329">
            <v>1079.7</v>
          </cell>
          <cell r="AB329">
            <v>1009.9</v>
          </cell>
        </row>
        <row r="331">
          <cell r="R331" t="str">
            <v>Quantidade</v>
          </cell>
          <cell r="T331" t="str">
            <v>Total</v>
          </cell>
        </row>
        <row r="332">
          <cell r="R332">
            <v>10</v>
          </cell>
          <cell r="S332" t="str">
            <v>=</v>
          </cell>
          <cell r="T332">
            <v>10</v>
          </cell>
        </row>
        <row r="333">
          <cell r="T333">
            <v>10</v>
          </cell>
        </row>
        <row r="335">
          <cell r="F335" t="str">
            <v>07.02</v>
          </cell>
          <cell r="G335" t="str">
            <v>PLATAFORMA DE TRABALHO</v>
          </cell>
          <cell r="AA335">
            <v>143632.51999999999</v>
          </cell>
          <cell r="AB335">
            <v>139792.41</v>
          </cell>
        </row>
        <row r="336">
          <cell r="F336" t="str">
            <v>07.02.01</v>
          </cell>
          <cell r="G336" t="str">
            <v>EMOP</v>
          </cell>
          <cell r="H336" t="str">
            <v>03.016.0005-1</v>
          </cell>
          <cell r="I336" t="str">
            <v>03.016.0005-B</v>
          </cell>
          <cell r="J336" t="str">
            <v>ESCAVACAO MECANICA DE VALA NAO ESCORADA EM MATERIAL DE 1ªCATEGORIA COM PEDRAS,INSTALACOES PREDIAIS OU OUTROS REDUTORES DE PRODUTIVIDADE OU CAVAS DE FUNDACAO,ATE 1,50M DE PROFUNDIDADE,UTILIZANDO RETRO-ESCAVADEIRA,EXCLUSIVE ESGOTAMENTO</v>
          </cell>
          <cell r="K336" t="e">
            <v>#REF!</v>
          </cell>
          <cell r="L336" t="e">
            <v>#REF!</v>
          </cell>
          <cell r="M336" t="e">
            <v>#REF!</v>
          </cell>
          <cell r="N336" t="e">
            <v>#REF!</v>
          </cell>
          <cell r="O336" t="e">
            <v>#REF!</v>
          </cell>
          <cell r="P336" t="e">
            <v>#REF!</v>
          </cell>
          <cell r="Q336" t="e">
            <v>#REF!</v>
          </cell>
          <cell r="R336" t="e">
            <v>#REF!</v>
          </cell>
          <cell r="S336" t="e">
            <v>#REF!</v>
          </cell>
          <cell r="T336" t="e">
            <v>#REF!</v>
          </cell>
          <cell r="U336" t="e">
            <v>#REF!</v>
          </cell>
          <cell r="V336" t="str">
            <v>M3</v>
          </cell>
          <cell r="W336">
            <v>110.16</v>
          </cell>
          <cell r="Y336">
            <v>27.98</v>
          </cell>
          <cell r="Z336">
            <v>27.26</v>
          </cell>
          <cell r="AA336">
            <v>3082.27</v>
          </cell>
          <cell r="AB336">
            <v>3002.96</v>
          </cell>
        </row>
        <row r="338">
          <cell r="L338" t="str">
            <v>Local</v>
          </cell>
          <cell r="N338" t="str">
            <v>Extensão</v>
          </cell>
          <cell r="P338" t="str">
            <v>Largura</v>
          </cell>
          <cell r="R338" t="str">
            <v>Altura</v>
          </cell>
          <cell r="T338" t="str">
            <v>Total</v>
          </cell>
        </row>
        <row r="339">
          <cell r="H339" t="str">
            <v>Material Leito do Rio (limpeza)</v>
          </cell>
          <cell r="L339" t="str">
            <v>Cortina 01 ( Painel 01 - 05)</v>
          </cell>
          <cell r="N339">
            <v>55.08</v>
          </cell>
          <cell r="O339" t="str">
            <v>x</v>
          </cell>
          <cell r="P339">
            <v>3</v>
          </cell>
          <cell r="Q339" t="str">
            <v>x</v>
          </cell>
          <cell r="R339">
            <v>0.5</v>
          </cell>
          <cell r="S339" t="str">
            <v>=</v>
          </cell>
          <cell r="T339">
            <v>82.62</v>
          </cell>
        </row>
        <row r="340">
          <cell r="H340" t="str">
            <v>Base da Cortina</v>
          </cell>
          <cell r="L340" t="str">
            <v>Cortina 01 ( Painel 01 - 05)</v>
          </cell>
          <cell r="N340">
            <v>55.08</v>
          </cell>
          <cell r="O340" t="str">
            <v>x</v>
          </cell>
          <cell r="P340">
            <v>1</v>
          </cell>
          <cell r="Q340" t="str">
            <v>x</v>
          </cell>
          <cell r="R340">
            <v>0.5</v>
          </cell>
          <cell r="S340" t="str">
            <v>=</v>
          </cell>
          <cell r="T340">
            <v>27.54</v>
          </cell>
        </row>
        <row r="341">
          <cell r="T341">
            <v>110.16</v>
          </cell>
        </row>
        <row r="343">
          <cell r="F343" t="str">
            <v>07.02.02</v>
          </cell>
          <cell r="G343" t="str">
            <v>EMOP</v>
          </cell>
          <cell r="H343" t="str">
            <v>04.010.0047-0</v>
          </cell>
          <cell r="I343" t="str">
            <v>04.010.0047-A</v>
          </cell>
          <cell r="J343" t="str">
            <v>CARGA E DESCARGA MECANICA DE AGREGADOS,TERRA,ESCOMBROS,MATERIAL A GRANEL,UTILIZANDO CAMINHAO BASCULANTE A OLEO DIESEL,COM CAPACIDADE UTIL DE 17T,CONSIDERANDO O TEMPO PARA CARGA,DESCARGA E MANOBRA,EXCLUSIVE DESPESAS COM A PA-CARREGADEIRA EMPREGADA NA CARGA,COM A CAPACIDADE DE 1,50M3</v>
          </cell>
          <cell r="K343" t="e">
            <v>#REF!</v>
          </cell>
          <cell r="L343" t="e">
            <v>#REF!</v>
          </cell>
          <cell r="M343" t="e">
            <v>#REF!</v>
          </cell>
          <cell r="N343" t="e">
            <v>#REF!</v>
          </cell>
          <cell r="O343" t="e">
            <v>#REF!</v>
          </cell>
          <cell r="P343" t="e">
            <v>#REF!</v>
          </cell>
          <cell r="Q343" t="e">
            <v>#REF!</v>
          </cell>
          <cell r="R343" t="e">
            <v>#REF!</v>
          </cell>
          <cell r="S343" t="e">
            <v>#REF!</v>
          </cell>
          <cell r="T343" t="e">
            <v>#REF!</v>
          </cell>
          <cell r="U343" t="e">
            <v>#REF!</v>
          </cell>
          <cell r="V343" t="str">
            <v>T</v>
          </cell>
          <cell r="W343">
            <v>187.27</v>
          </cell>
          <cell r="Y343">
            <v>1.42</v>
          </cell>
          <cell r="Z343">
            <v>1.39</v>
          </cell>
          <cell r="AA343">
            <v>265.92</v>
          </cell>
          <cell r="AB343">
            <v>260.3</v>
          </cell>
        </row>
        <row r="345">
          <cell r="L345" t="str">
            <v>Local</v>
          </cell>
          <cell r="N345" t="str">
            <v>Material</v>
          </cell>
          <cell r="P345" t="str">
            <v>Volume</v>
          </cell>
          <cell r="R345" t="str">
            <v>Peso</v>
          </cell>
          <cell r="T345" t="str">
            <v>Total</v>
          </cell>
        </row>
        <row r="346">
          <cell r="L346" t="str">
            <v>Cortina 01 ( Painel 01 - 05)</v>
          </cell>
          <cell r="N346" t="str">
            <v>Mat. 1º Categ.</v>
          </cell>
          <cell r="P346">
            <v>110.16</v>
          </cell>
          <cell r="Q346" t="str">
            <v>x</v>
          </cell>
          <cell r="R346">
            <v>1.7</v>
          </cell>
          <cell r="S346" t="str">
            <v>=</v>
          </cell>
          <cell r="T346">
            <v>187.27</v>
          </cell>
        </row>
        <row r="347">
          <cell r="T347">
            <v>187.27</v>
          </cell>
        </row>
        <row r="349">
          <cell r="F349" t="str">
            <v>07.02.03</v>
          </cell>
          <cell r="G349" t="str">
            <v>EMOP</v>
          </cell>
          <cell r="H349" t="str">
            <v>04.012.0071-1</v>
          </cell>
          <cell r="I349" t="str">
            <v>04.012.0071-B</v>
          </cell>
          <cell r="J349" t="str">
            <v>CARGA DE MATERIAL COM PA-CARREGADEIRA DE 1,30M3,EXCLUSIVE DESPESAS COM O CAMINHAO,COMPREENDENDO TEMPO COM ESPERA E OPERACAO PARA CARGAS DE 50T POR DIA DE 8H</v>
          </cell>
          <cell r="K349" t="e">
            <v>#REF!</v>
          </cell>
          <cell r="L349" t="e">
            <v>#REF!</v>
          </cell>
          <cell r="M349" t="e">
            <v>#REF!</v>
          </cell>
          <cell r="N349" t="e">
            <v>#REF!</v>
          </cell>
          <cell r="O349" t="e">
            <v>#REF!</v>
          </cell>
          <cell r="P349" t="e">
            <v>#REF!</v>
          </cell>
          <cell r="Q349" t="e">
            <v>#REF!</v>
          </cell>
          <cell r="R349" t="e">
            <v>#REF!</v>
          </cell>
          <cell r="S349" t="e">
            <v>#REF!</v>
          </cell>
          <cell r="T349" t="e">
            <v>#REF!</v>
          </cell>
          <cell r="U349" t="e">
            <v>#REF!</v>
          </cell>
          <cell r="V349" t="str">
            <v>T</v>
          </cell>
          <cell r="W349">
            <v>187.27</v>
          </cell>
          <cell r="Y349">
            <v>10.78</v>
          </cell>
          <cell r="Z349">
            <v>10.5</v>
          </cell>
          <cell r="AA349">
            <v>2018.77</v>
          </cell>
          <cell r="AB349">
            <v>1966.33</v>
          </cell>
        </row>
        <row r="351">
          <cell r="L351" t="str">
            <v>Local</v>
          </cell>
          <cell r="N351" t="str">
            <v>Material</v>
          </cell>
          <cell r="P351" t="str">
            <v>Volume</v>
          </cell>
          <cell r="R351" t="str">
            <v>Peso</v>
          </cell>
          <cell r="T351" t="str">
            <v>Total</v>
          </cell>
        </row>
        <row r="352">
          <cell r="L352" t="str">
            <v>Cortina 01 ( Painel 01 - 05)</v>
          </cell>
          <cell r="N352" t="str">
            <v>Mat. 1º Categ.</v>
          </cell>
          <cell r="P352">
            <v>110.16</v>
          </cell>
          <cell r="Q352" t="str">
            <v>x</v>
          </cell>
          <cell r="R352">
            <v>1.7</v>
          </cell>
          <cell r="S352" t="str">
            <v>=</v>
          </cell>
          <cell r="T352">
            <v>187.27</v>
          </cell>
        </row>
        <row r="353">
          <cell r="T353">
            <v>187.27</v>
          </cell>
        </row>
        <row r="355">
          <cell r="F355" t="str">
            <v>07.02.04</v>
          </cell>
          <cell r="G355" t="str">
            <v>EMOP</v>
          </cell>
          <cell r="H355" t="str">
            <v>04.005.0161-0</v>
          </cell>
          <cell r="I355" t="str">
            <v>04.005.0161-A</v>
          </cell>
          <cell r="J355" t="str">
            <v>TRANSPORTE DE CARGA DE QUALQUER NATUREZA,EXCLUSIVE AS DESPESAS DE CARGA E DESCARGA,TANTO DE ESPERA DO CAMINHAO COMO DO SERVENTE OU EQUIPAMENTO AUXILIAR,A VELOCIDADE MEDIA DE 40KM/H,EM CAMINHAO BASCULANTE A OLEO DIESEL,COM CAPACIDADE UTIL DE17T</v>
          </cell>
          <cell r="K355" t="e">
            <v>#REF!</v>
          </cell>
          <cell r="L355" t="e">
            <v>#REF!</v>
          </cell>
          <cell r="M355" t="e">
            <v>#REF!</v>
          </cell>
          <cell r="N355" t="e">
            <v>#REF!</v>
          </cell>
          <cell r="O355" t="e">
            <v>#REF!</v>
          </cell>
          <cell r="P355" t="e">
            <v>#REF!</v>
          </cell>
          <cell r="Q355" t="e">
            <v>#REF!</v>
          </cell>
          <cell r="R355" t="e">
            <v>#REF!</v>
          </cell>
          <cell r="S355" t="e">
            <v>#REF!</v>
          </cell>
          <cell r="T355" t="e">
            <v>#REF!</v>
          </cell>
          <cell r="U355" t="e">
            <v>#REF!</v>
          </cell>
          <cell r="V355" t="str">
            <v>T X KM</v>
          </cell>
          <cell r="W355">
            <v>1610.52</v>
          </cell>
          <cell r="Y355">
            <v>0.8</v>
          </cell>
          <cell r="Z355">
            <v>0.79</v>
          </cell>
          <cell r="AA355">
            <v>1288.4100000000001</v>
          </cell>
          <cell r="AB355">
            <v>1272.31</v>
          </cell>
        </row>
        <row r="357">
          <cell r="G357" t="str">
            <v xml:space="preserve">Trasporte bota-fora </v>
          </cell>
          <cell r="P357" t="str">
            <v>Peso</v>
          </cell>
          <cell r="R357" t="str">
            <v>DMT</v>
          </cell>
          <cell r="T357" t="str">
            <v>Total</v>
          </cell>
        </row>
        <row r="358">
          <cell r="P358">
            <v>187.27</v>
          </cell>
          <cell r="Q358" t="str">
            <v>x</v>
          </cell>
          <cell r="R358">
            <v>8.6</v>
          </cell>
          <cell r="S358" t="str">
            <v>=</v>
          </cell>
          <cell r="T358">
            <v>1610.52</v>
          </cell>
        </row>
        <row r="359">
          <cell r="T359">
            <v>1610.52</v>
          </cell>
        </row>
        <row r="381">
          <cell r="F381" t="str">
            <v>07.02.05</v>
          </cell>
          <cell r="G381" t="str">
            <v>SCO</v>
          </cell>
          <cell r="H381" t="str">
            <v>TC 10.05.0701 (/)</v>
          </cell>
          <cell r="I381" t="str">
            <v>TC 10.05.0701 (/)</v>
          </cell>
          <cell r="J381" t="str">
            <v>Serviço de disposição final de material inerte, proveniente de escavação em geral, em local adequado e licenciado por órgão ambiental competente, conforme legislação vigente.</v>
          </cell>
          <cell r="K381" t="e">
            <v>#REF!</v>
          </cell>
          <cell r="L381" t="e">
            <v>#REF!</v>
          </cell>
          <cell r="M381" t="e">
            <v>#REF!</v>
          </cell>
          <cell r="N381" t="e">
            <v>#REF!</v>
          </cell>
          <cell r="O381" t="e">
            <v>#REF!</v>
          </cell>
          <cell r="P381" t="e">
            <v>#REF!</v>
          </cell>
          <cell r="Q381" t="e">
            <v>#REF!</v>
          </cell>
          <cell r="R381" t="e">
            <v>#REF!</v>
          </cell>
          <cell r="S381" t="e">
            <v>#REF!</v>
          </cell>
          <cell r="T381" t="e">
            <v>#REF!</v>
          </cell>
          <cell r="U381" t="e">
            <v>#REF!</v>
          </cell>
          <cell r="V381" t="str">
            <v>t</v>
          </cell>
          <cell r="W381">
            <v>187.27</v>
          </cell>
          <cell r="Y381">
            <v>8.44</v>
          </cell>
          <cell r="Z381">
            <v>8.44</v>
          </cell>
          <cell r="AA381">
            <v>1580.55</v>
          </cell>
          <cell r="AB381">
            <v>1580.55</v>
          </cell>
        </row>
        <row r="383">
          <cell r="R383" t="str">
            <v>Quantidade</v>
          </cell>
          <cell r="T383" t="str">
            <v>Total</v>
          </cell>
        </row>
        <row r="384">
          <cell r="R384">
            <v>187.27</v>
          </cell>
          <cell r="S384" t="str">
            <v>=</v>
          </cell>
          <cell r="T384">
            <v>187.27</v>
          </cell>
        </row>
        <row r="385">
          <cell r="T385">
            <v>187.27</v>
          </cell>
        </row>
        <row r="387">
          <cell r="F387" t="str">
            <v>07.02.06</v>
          </cell>
          <cell r="G387" t="str">
            <v>EMOP</v>
          </cell>
          <cell r="H387" t="str">
            <v>05.001.0185-0</v>
          </cell>
          <cell r="I387" t="str">
            <v>05.001.0185-A</v>
          </cell>
          <cell r="J387" t="str">
            <v>TRANSPORTE DE MATERIAIS ENCOSTA ACIMA,SERVICO INTEIRAMENTE MANUAL,INCLUSIVE CARGA E DESCARGA</v>
          </cell>
          <cell r="K387" t="e">
            <v>#REF!</v>
          </cell>
          <cell r="L387" t="e">
            <v>#REF!</v>
          </cell>
          <cell r="M387" t="e">
            <v>#REF!</v>
          </cell>
          <cell r="N387" t="e">
            <v>#REF!</v>
          </cell>
          <cell r="O387" t="e">
            <v>#REF!</v>
          </cell>
          <cell r="P387" t="e">
            <v>#REF!</v>
          </cell>
          <cell r="Q387" t="e">
            <v>#REF!</v>
          </cell>
          <cell r="R387" t="e">
            <v>#REF!</v>
          </cell>
          <cell r="S387" t="e">
            <v>#REF!</v>
          </cell>
          <cell r="T387" t="e">
            <v>#REF!</v>
          </cell>
          <cell r="U387" t="e">
            <v>#REF!</v>
          </cell>
          <cell r="V387" t="str">
            <v>TXM</v>
          </cell>
          <cell r="W387">
            <v>71.59</v>
          </cell>
          <cell r="Y387">
            <v>1.87</v>
          </cell>
          <cell r="Z387">
            <v>1.68</v>
          </cell>
          <cell r="AA387">
            <v>133.87</v>
          </cell>
          <cell r="AB387">
            <v>120.27</v>
          </cell>
        </row>
        <row r="389">
          <cell r="L389" t="str">
            <v>Material</v>
          </cell>
          <cell r="N389" t="str">
            <v>Volume</v>
          </cell>
          <cell r="P389" t="str">
            <v>Peso</v>
          </cell>
          <cell r="R389" t="str">
            <v>DMT médio</v>
          </cell>
          <cell r="T389" t="str">
            <v>Total</v>
          </cell>
        </row>
        <row r="390">
          <cell r="L390" t="str">
            <v>Andaime</v>
          </cell>
          <cell r="N390">
            <v>11</v>
          </cell>
          <cell r="O390" t="str">
            <v>x</v>
          </cell>
          <cell r="P390">
            <v>1.0722599999999997E-2</v>
          </cell>
          <cell r="Q390" t="str">
            <v>x</v>
          </cell>
          <cell r="R390">
            <v>35</v>
          </cell>
          <cell r="S390" t="str">
            <v>=</v>
          </cell>
          <cell r="T390">
            <v>4.12</v>
          </cell>
        </row>
        <row r="391">
          <cell r="L391" t="str">
            <v>Plataforma</v>
          </cell>
          <cell r="N391">
            <v>2.754</v>
          </cell>
          <cell r="O391" t="str">
            <v>x</v>
          </cell>
          <cell r="P391">
            <v>0.7</v>
          </cell>
          <cell r="Q391" t="str">
            <v>x</v>
          </cell>
          <cell r="R391">
            <v>35</v>
          </cell>
          <cell r="S391" t="str">
            <v>=</v>
          </cell>
          <cell r="T391">
            <v>67.47</v>
          </cell>
        </row>
        <row r="392">
          <cell r="L392" t="str">
            <v>Ensecadeira</v>
          </cell>
          <cell r="N392">
            <v>88</v>
          </cell>
          <cell r="O392" t="str">
            <v>x</v>
          </cell>
          <cell r="P392">
            <v>1.8</v>
          </cell>
          <cell r="Q392" t="str">
            <v>x</v>
          </cell>
          <cell r="R392">
            <v>35</v>
          </cell>
          <cell r="S392" t="str">
            <v>=</v>
          </cell>
          <cell r="T392">
            <v>5544</v>
          </cell>
        </row>
        <row r="393">
          <cell r="T393">
            <v>71.59</v>
          </cell>
        </row>
        <row r="395">
          <cell r="F395" t="str">
            <v>07.02.07</v>
          </cell>
          <cell r="G395" t="str">
            <v>EMOP</v>
          </cell>
          <cell r="H395" t="str">
            <v>06.085.0058-0</v>
          </cell>
          <cell r="I395" t="str">
            <v>06.085.0058-A</v>
          </cell>
          <cell r="J395" t="str">
            <v>BARRAGEM PROVISORIA OU ENSECADEIRA, PARA DESVIO DE PEQUENOSCURSOS D'AGUA,COM SACOS DE AREIA EMPILHADOS,INCLUSIVE FORNECIMENTO DOS MATERIAIS,ENSACAMENTO,EMPILHAMENTO E RETIRADA</v>
          </cell>
          <cell r="K395" t="e">
            <v>#REF!</v>
          </cell>
          <cell r="L395" t="e">
            <v>#REF!</v>
          </cell>
          <cell r="M395" t="e">
            <v>#REF!</v>
          </cell>
          <cell r="N395" t="e">
            <v>#REF!</v>
          </cell>
          <cell r="O395" t="e">
            <v>#REF!</v>
          </cell>
          <cell r="P395" t="e">
            <v>#REF!</v>
          </cell>
          <cell r="Q395" t="e">
            <v>#REF!</v>
          </cell>
          <cell r="R395" t="e">
            <v>#REF!</v>
          </cell>
          <cell r="S395" t="e">
            <v>#REF!</v>
          </cell>
          <cell r="T395" t="e">
            <v>#REF!</v>
          </cell>
          <cell r="U395" t="e">
            <v>#REF!</v>
          </cell>
          <cell r="V395" t="str">
            <v>M3</v>
          </cell>
          <cell r="W395">
            <v>88</v>
          </cell>
          <cell r="Y395">
            <v>465.4</v>
          </cell>
          <cell r="Z395">
            <v>430.22</v>
          </cell>
          <cell r="AA395">
            <v>40955.199999999997</v>
          </cell>
          <cell r="AB395">
            <v>37859.360000000001</v>
          </cell>
        </row>
        <row r="397">
          <cell r="P397" t="str">
            <v>Local</v>
          </cell>
          <cell r="R397" t="str">
            <v>Volume</v>
          </cell>
          <cell r="T397" t="str">
            <v>Total</v>
          </cell>
        </row>
        <row r="398">
          <cell r="G398" t="str">
            <v>Ensecadeira</v>
          </cell>
          <cell r="P398" t="str">
            <v>Cortina 01 ( Painel 01 - 05)</v>
          </cell>
          <cell r="R398">
            <v>88</v>
          </cell>
          <cell r="S398" t="str">
            <v>=</v>
          </cell>
          <cell r="T398">
            <v>88</v>
          </cell>
        </row>
        <row r="399">
          <cell r="T399">
            <v>88</v>
          </cell>
        </row>
        <row r="401">
          <cell r="F401" t="str">
            <v>07.02.08</v>
          </cell>
          <cell r="G401" t="str">
            <v>SCO</v>
          </cell>
          <cell r="H401" t="str">
            <v>DR 55.05.0056 (/)</v>
          </cell>
          <cell r="I401" t="str">
            <v>DR 54.05.0056 (/)</v>
          </cell>
          <cell r="J401" t="str">
            <v>Camada vertical drenante feita com areia, inclusive fornecimento do material.</v>
          </cell>
          <cell r="K401" t="e">
            <v>#REF!</v>
          </cell>
          <cell r="L401" t="e">
            <v>#REF!</v>
          </cell>
          <cell r="M401" t="e">
            <v>#REF!</v>
          </cell>
          <cell r="N401" t="e">
            <v>#REF!</v>
          </cell>
          <cell r="O401" t="e">
            <v>#REF!</v>
          </cell>
          <cell r="P401" t="e">
            <v>#REF!</v>
          </cell>
          <cell r="Q401" t="e">
            <v>#REF!</v>
          </cell>
          <cell r="R401" t="e">
            <v>#REF!</v>
          </cell>
          <cell r="S401" t="e">
            <v>#REF!</v>
          </cell>
          <cell r="T401" t="e">
            <v>#REF!</v>
          </cell>
          <cell r="U401" t="e">
            <v>#REF!</v>
          </cell>
          <cell r="V401" t="str">
            <v>m3</v>
          </cell>
          <cell r="W401">
            <v>57.75</v>
          </cell>
          <cell r="Y401">
            <v>170.61</v>
          </cell>
          <cell r="Z401">
            <v>165.36</v>
          </cell>
          <cell r="AA401">
            <v>9852.7199999999993</v>
          </cell>
          <cell r="AB401">
            <v>9549.5400000000009</v>
          </cell>
        </row>
        <row r="403">
          <cell r="N403" t="str">
            <v>Local</v>
          </cell>
          <cell r="P403" t="str">
            <v>Extensão</v>
          </cell>
          <cell r="R403" t="str">
            <v>Seção Lateral</v>
          </cell>
          <cell r="T403" t="str">
            <v>Volume</v>
          </cell>
        </row>
        <row r="404">
          <cell r="L404" t="str">
            <v>Preenchimento na parte posterior do muro, junto a área do edifício</v>
          </cell>
          <cell r="P404">
            <v>14</v>
          </cell>
          <cell r="R404">
            <v>4.125</v>
          </cell>
          <cell r="T404">
            <v>57.75</v>
          </cell>
        </row>
        <row r="405">
          <cell r="T405">
            <v>57.75</v>
          </cell>
        </row>
        <row r="407">
          <cell r="F407" t="str">
            <v>07.02.09</v>
          </cell>
          <cell r="G407" t="str">
            <v>EMOP</v>
          </cell>
          <cell r="H407" t="str">
            <v>11.050.0001-1</v>
          </cell>
          <cell r="I407" t="str">
            <v>11.050.0001-B</v>
          </cell>
          <cell r="J407" t="str">
            <v>ESCORAMENTO TUBULAR(ALUGUEL)COM TUBOS METALICOS,NA DENSIDADEDE 5,00M DE TUBO EQUIPADO POR M3 DE ESCORAMENTO,PAGO PELO VOLUME DESTE E PELO TEMPO NECESSARIO,DESDE A ENTREGA DO MATERIAL NA OBRA,NA OCASIAO APROPRIADA ATE SUA CARGA,PARA DEVOLUCAO,LOGO QUE DESNECESSARIA</v>
          </cell>
          <cell r="K407" t="e">
            <v>#REF!</v>
          </cell>
          <cell r="L407" t="e">
            <v>#REF!</v>
          </cell>
          <cell r="M407" t="e">
            <v>#REF!</v>
          </cell>
          <cell r="N407" t="e">
            <v>#REF!</v>
          </cell>
          <cell r="O407" t="e">
            <v>#REF!</v>
          </cell>
          <cell r="P407" t="e">
            <v>#REF!</v>
          </cell>
          <cell r="Q407" t="e">
            <v>#REF!</v>
          </cell>
          <cell r="R407" t="e">
            <v>#REF!</v>
          </cell>
          <cell r="S407" t="e">
            <v>#REF!</v>
          </cell>
          <cell r="T407" t="e">
            <v>#REF!</v>
          </cell>
          <cell r="U407" t="e">
            <v>#REF!</v>
          </cell>
          <cell r="V407" t="str">
            <v>M3XMES</v>
          </cell>
          <cell r="W407">
            <v>3029.4</v>
          </cell>
          <cell r="Y407">
            <v>22.9</v>
          </cell>
          <cell r="Z407">
            <v>22.9</v>
          </cell>
          <cell r="AA407">
            <v>69373.259999999995</v>
          </cell>
          <cell r="AB407">
            <v>69373.259999999995</v>
          </cell>
        </row>
        <row r="409">
          <cell r="J409" t="str">
            <v>Local</v>
          </cell>
          <cell r="L409" t="str">
            <v>Comprimento</v>
          </cell>
          <cell r="N409" t="str">
            <v>Altura</v>
          </cell>
          <cell r="P409" t="str">
            <v>Pronfudidade</v>
          </cell>
          <cell r="R409" t="str">
            <v>Prazo</v>
          </cell>
          <cell r="T409" t="str">
            <v>Total</v>
          </cell>
        </row>
        <row r="410">
          <cell r="J410" t="str">
            <v>Cortina 01 ( Painel 01 - 05)</v>
          </cell>
          <cell r="L410">
            <v>55.08</v>
          </cell>
          <cell r="M410" t="str">
            <v>x</v>
          </cell>
          <cell r="N410">
            <v>5.5</v>
          </cell>
          <cell r="O410" t="str">
            <v>x</v>
          </cell>
          <cell r="P410">
            <v>2</v>
          </cell>
          <cell r="Q410" t="str">
            <v>x</v>
          </cell>
          <cell r="R410">
            <v>5</v>
          </cell>
          <cell r="S410" t="str">
            <v>=</v>
          </cell>
          <cell r="T410">
            <v>3029.4</v>
          </cell>
        </row>
        <row r="411">
          <cell r="T411">
            <v>3029.4</v>
          </cell>
        </row>
        <row r="413">
          <cell r="F413" t="str">
            <v>07.02.10</v>
          </cell>
          <cell r="G413" t="str">
            <v>EMOP</v>
          </cell>
          <cell r="H413" t="str">
            <v>11.055.0001-1</v>
          </cell>
          <cell r="I413" t="str">
            <v>11.055.0001-B</v>
          </cell>
          <cell r="J413" t="str">
            <v>MONTAGEM E DESMONTAGEM DE ESCORAMENTO TUBULAR NORMAL,NA DENSIDADE DE 5,00M DE TUBO POR M3 DE ESCORAMENTO,COMPREENDENDO TRANSPORTE DO MATERIAL PARA OBRA E DESTA PARA O DEPOSITO,INCLUSIVE CARGA E DESCARGA.O CUSTO E DADO POR M3 DE ESCORAMENTO,CONTADO DAS SAPATAS ATE AS EXTREMIDADES SUPERIORES DOS TUBOS,SENDO PAGOS 60% NA MONTAGEM E 40% NA DESMONTAGEM</v>
          </cell>
          <cell r="K413" t="e">
            <v>#REF!</v>
          </cell>
          <cell r="L413" t="e">
            <v>#REF!</v>
          </cell>
          <cell r="M413" t="e">
            <v>#REF!</v>
          </cell>
          <cell r="N413" t="e">
            <v>#REF!</v>
          </cell>
          <cell r="O413" t="e">
            <v>#REF!</v>
          </cell>
          <cell r="P413" t="e">
            <v>#REF!</v>
          </cell>
          <cell r="Q413" t="e">
            <v>#REF!</v>
          </cell>
          <cell r="R413" t="e">
            <v>#REF!</v>
          </cell>
          <cell r="S413" t="e">
            <v>#REF!</v>
          </cell>
          <cell r="T413" t="e">
            <v>#REF!</v>
          </cell>
          <cell r="U413" t="e">
            <v>#REF!</v>
          </cell>
          <cell r="V413" t="str">
            <v>M3</v>
          </cell>
          <cell r="W413">
            <v>11</v>
          </cell>
          <cell r="Y413">
            <v>25.79</v>
          </cell>
          <cell r="Z413">
            <v>23.47</v>
          </cell>
          <cell r="AA413">
            <v>283.69</v>
          </cell>
          <cell r="AB413">
            <v>258.17</v>
          </cell>
        </row>
        <row r="415">
          <cell r="L415" t="str">
            <v>Local</v>
          </cell>
          <cell r="N415" t="str">
            <v>Comprimento</v>
          </cell>
          <cell r="P415" t="str">
            <v>Altura</v>
          </cell>
          <cell r="R415" t="str">
            <v>Comprimento</v>
          </cell>
          <cell r="T415" t="str">
            <v>Total</v>
          </cell>
        </row>
        <row r="416">
          <cell r="L416" t="str">
            <v>Cortina 01 ( Painel 01 - 05)</v>
          </cell>
          <cell r="N416">
            <v>55.08</v>
          </cell>
          <cell r="O416" t="str">
            <v>x</v>
          </cell>
          <cell r="P416">
            <v>5.5</v>
          </cell>
          <cell r="Q416" t="str">
            <v>x</v>
          </cell>
          <cell r="R416">
            <v>2</v>
          </cell>
          <cell r="S416" t="str">
            <v>=</v>
          </cell>
          <cell r="T416">
            <v>11</v>
          </cell>
        </row>
        <row r="417">
          <cell r="T417">
            <v>11</v>
          </cell>
        </row>
        <row r="419">
          <cell r="F419" t="str">
            <v>07.02.11</v>
          </cell>
          <cell r="G419" t="str">
            <v>EMOP</v>
          </cell>
          <cell r="H419" t="str">
            <v>05.005.0012-1</v>
          </cell>
          <cell r="I419" t="str">
            <v>05.005.0012-B</v>
          </cell>
          <cell r="J419" t="str">
            <v>PLATAFORMA OU PASSARELA DE MADEIRA DE 1ª,CONSIDERANDO-SE APROVEITAMENTO DA  MADEIRA 20 VEZES,EXCLUSIVE ANDAIME OU OUTROSUPORTE E MOVIMENTACAO(VIDE ITEM 05.008.0008)</v>
          </cell>
          <cell r="K419" t="e">
            <v>#REF!</v>
          </cell>
          <cell r="L419" t="e">
            <v>#REF!</v>
          </cell>
          <cell r="M419" t="e">
            <v>#REF!</v>
          </cell>
          <cell r="N419" t="e">
            <v>#REF!</v>
          </cell>
          <cell r="O419" t="e">
            <v>#REF!</v>
          </cell>
          <cell r="P419" t="e">
            <v>#REF!</v>
          </cell>
          <cell r="Q419" t="e">
            <v>#REF!</v>
          </cell>
          <cell r="R419" t="e">
            <v>#REF!</v>
          </cell>
          <cell r="S419" t="e">
            <v>#REF!</v>
          </cell>
          <cell r="T419" t="e">
            <v>#REF!</v>
          </cell>
          <cell r="U419" t="e">
            <v>#REF!</v>
          </cell>
          <cell r="V419" t="str">
            <v>M2</v>
          </cell>
          <cell r="W419">
            <v>110.16</v>
          </cell>
          <cell r="Y419">
            <v>4.5999999999999996</v>
          </cell>
          <cell r="Z419">
            <v>4.5999999999999996</v>
          </cell>
          <cell r="AA419">
            <v>506.73</v>
          </cell>
          <cell r="AB419">
            <v>506.73</v>
          </cell>
        </row>
        <row r="421">
          <cell r="N421" t="str">
            <v>Local</v>
          </cell>
          <cell r="P421" t="str">
            <v>Extensão</v>
          </cell>
          <cell r="R421" t="str">
            <v>Profundidade</v>
          </cell>
          <cell r="T421" t="str">
            <v>Total</v>
          </cell>
        </row>
        <row r="422">
          <cell r="N422" t="str">
            <v>Cortina 01 ( Painel 01 - 05)</v>
          </cell>
          <cell r="P422">
            <v>55.08</v>
          </cell>
          <cell r="Q422" t="str">
            <v>x</v>
          </cell>
          <cell r="R422">
            <v>2</v>
          </cell>
          <cell r="S422" t="str">
            <v>=</v>
          </cell>
          <cell r="T422">
            <v>110.16</v>
          </cell>
        </row>
        <row r="423">
          <cell r="T423">
            <v>110.16</v>
          </cell>
        </row>
        <row r="425">
          <cell r="F425" t="str">
            <v>07.02.12</v>
          </cell>
          <cell r="G425" t="str">
            <v>EMOP</v>
          </cell>
          <cell r="H425" t="str">
            <v>05.008.0008-1</v>
          </cell>
          <cell r="I425" t="str">
            <v>05.008.0008-B</v>
          </cell>
          <cell r="J425" t="str">
            <v>MOVIMENTACAO VERTICAL OU HORIZONTAL DE PLATAFORMA OU PASSARELA</v>
          </cell>
          <cell r="K425" t="e">
            <v>#REF!</v>
          </cell>
          <cell r="L425" t="e">
            <v>#REF!</v>
          </cell>
          <cell r="M425" t="e">
            <v>#REF!</v>
          </cell>
          <cell r="N425" t="e">
            <v>#REF!</v>
          </cell>
          <cell r="O425" t="e">
            <v>#REF!</v>
          </cell>
          <cell r="P425" t="e">
            <v>#REF!</v>
          </cell>
          <cell r="Q425" t="e">
            <v>#REF!</v>
          </cell>
          <cell r="R425" t="e">
            <v>#REF!</v>
          </cell>
          <cell r="S425" t="e">
            <v>#REF!</v>
          </cell>
          <cell r="T425" t="e">
            <v>#REF!</v>
          </cell>
          <cell r="U425" t="e">
            <v>#REF!</v>
          </cell>
          <cell r="V425" t="str">
            <v>M2</v>
          </cell>
          <cell r="W425">
            <v>110.16</v>
          </cell>
          <cell r="Y425">
            <v>0.68</v>
          </cell>
          <cell r="Z425">
            <v>0.61</v>
          </cell>
          <cell r="AA425">
            <v>74.900000000000006</v>
          </cell>
          <cell r="AB425">
            <v>67.19</v>
          </cell>
        </row>
        <row r="427">
          <cell r="R427" t="str">
            <v>Quantidade</v>
          </cell>
          <cell r="T427" t="str">
            <v>Total</v>
          </cell>
        </row>
        <row r="428">
          <cell r="R428">
            <v>110.16</v>
          </cell>
          <cell r="S428" t="str">
            <v>=</v>
          </cell>
          <cell r="T428">
            <v>110.16</v>
          </cell>
        </row>
        <row r="429">
          <cell r="T429">
            <v>110.16</v>
          </cell>
        </row>
        <row r="431">
          <cell r="F431" t="str">
            <v>07.02.13</v>
          </cell>
          <cell r="G431" t="str">
            <v>EMOP</v>
          </cell>
          <cell r="H431" t="str">
            <v>05.005.0019-0</v>
          </cell>
          <cell r="I431" t="str">
            <v>05.005.0019-A</v>
          </cell>
          <cell r="J431" t="str">
            <v>ESCADA DE MADEIRA DE 3ª EXECUTADA SOBRE TERRENO COM INCLINACAO MEDIA SUPERIOR A 45°,COM 0,80M DE LARGURA,CONSIDERANDO 30% DE APROVEITAMENTO DA MADEIRA,EXCLUSIVE ANCORAGEM</v>
          </cell>
          <cell r="K431" t="e">
            <v>#REF!</v>
          </cell>
          <cell r="L431" t="e">
            <v>#REF!</v>
          </cell>
          <cell r="M431" t="e">
            <v>#REF!</v>
          </cell>
          <cell r="N431" t="e">
            <v>#REF!</v>
          </cell>
          <cell r="O431" t="e">
            <v>#REF!</v>
          </cell>
          <cell r="P431" t="e">
            <v>#REF!</v>
          </cell>
          <cell r="Q431" t="e">
            <v>#REF!</v>
          </cell>
          <cell r="R431" t="e">
            <v>#REF!</v>
          </cell>
          <cell r="S431" t="e">
            <v>#REF!</v>
          </cell>
          <cell r="T431" t="e">
            <v>#REF!</v>
          </cell>
          <cell r="U431" t="e">
            <v>#REF!</v>
          </cell>
          <cell r="V431" t="str">
            <v>M</v>
          </cell>
          <cell r="W431">
            <v>10</v>
          </cell>
          <cell r="Y431">
            <v>174.17</v>
          </cell>
          <cell r="Z431">
            <v>161.09</v>
          </cell>
          <cell r="AA431">
            <v>1741.7</v>
          </cell>
          <cell r="AB431">
            <v>1610.9</v>
          </cell>
        </row>
        <row r="433">
          <cell r="R433" t="str">
            <v>Extensão</v>
          </cell>
          <cell r="T433" t="str">
            <v>Total</v>
          </cell>
        </row>
        <row r="434">
          <cell r="G434" t="str">
            <v>Escada de acesso a cortina</v>
          </cell>
          <cell r="R434">
            <v>10</v>
          </cell>
          <cell r="S434" t="str">
            <v>=</v>
          </cell>
          <cell r="T434">
            <v>10</v>
          </cell>
        </row>
        <row r="435">
          <cell r="T435">
            <v>10</v>
          </cell>
        </row>
        <row r="437">
          <cell r="F437" t="str">
            <v>07.02.14</v>
          </cell>
          <cell r="G437" t="str">
            <v>COMPOSIÇÃO</v>
          </cell>
          <cell r="H437" t="str">
            <v>05.005.0901-5</v>
          </cell>
          <cell r="I437" t="str">
            <v>05.005.0901-F</v>
          </cell>
          <cell r="J437" t="str">
            <v>LINHA DE VIDA HORIZONTAL PROVISÓRIA EM CABO DE AÇO PARA CONSTRUÇÃO DE ESTRUTURAS, INCLUSIVE POSTE E PROLONGADOR, EXCLUSIVE PROJETO E ART</v>
          </cell>
          <cell r="K437" t="e">
            <v>#REF!</v>
          </cell>
          <cell r="L437" t="e">
            <v>#REF!</v>
          </cell>
          <cell r="M437" t="e">
            <v>#REF!</v>
          </cell>
          <cell r="N437" t="e">
            <v>#REF!</v>
          </cell>
          <cell r="O437" t="e">
            <v>#REF!</v>
          </cell>
          <cell r="P437" t="e">
            <v>#REF!</v>
          </cell>
          <cell r="Q437" t="e">
            <v>#REF!</v>
          </cell>
          <cell r="R437" t="e">
            <v>#REF!</v>
          </cell>
          <cell r="S437" t="e">
            <v>#REF!</v>
          </cell>
          <cell r="T437" t="e">
            <v>#REF!</v>
          </cell>
          <cell r="U437" t="e">
            <v>#REF!</v>
          </cell>
          <cell r="V437" t="str">
            <v>M</v>
          </cell>
          <cell r="W437">
            <v>65.08</v>
          </cell>
          <cell r="Y437">
            <v>191.68</v>
          </cell>
          <cell r="Z437">
            <v>189.99</v>
          </cell>
          <cell r="AA437">
            <v>12474.53</v>
          </cell>
          <cell r="AB437">
            <v>12364.54</v>
          </cell>
        </row>
        <row r="439">
          <cell r="R439" t="str">
            <v>Extensão</v>
          </cell>
          <cell r="T439" t="str">
            <v>Total</v>
          </cell>
        </row>
        <row r="440">
          <cell r="G440" t="str">
            <v>Estrutura de acesso ao longo do pé da cortina</v>
          </cell>
          <cell r="R440">
            <v>55.08</v>
          </cell>
          <cell r="S440" t="str">
            <v>=</v>
          </cell>
          <cell r="T440">
            <v>55.08</v>
          </cell>
        </row>
        <row r="441">
          <cell r="G441" t="str">
            <v>Escada de acesso a cortina</v>
          </cell>
          <cell r="R441">
            <v>10</v>
          </cell>
          <cell r="S441" t="str">
            <v>=</v>
          </cell>
          <cell r="T441">
            <v>10</v>
          </cell>
        </row>
        <row r="442">
          <cell r="T442">
            <v>65.08</v>
          </cell>
        </row>
        <row r="444">
          <cell r="F444" t="str">
            <v>08</v>
          </cell>
          <cell r="G444" t="str">
            <v>CORTINA ATIRANTADA</v>
          </cell>
          <cell r="AA444">
            <v>1828557.23</v>
          </cell>
          <cell r="AB444">
            <v>1750041.54</v>
          </cell>
        </row>
        <row r="445">
          <cell r="F445" t="str">
            <v>08.01</v>
          </cell>
          <cell r="G445" t="str">
            <v>PREPARO DO TERRENO</v>
          </cell>
          <cell r="AA445">
            <v>2290.2199999999998</v>
          </cell>
          <cell r="AB445">
            <v>2061.09</v>
          </cell>
        </row>
        <row r="446">
          <cell r="F446" t="str">
            <v>08.01.01</v>
          </cell>
          <cell r="G446" t="str">
            <v>EMOP</v>
          </cell>
          <cell r="H446" t="str">
            <v>01.005.0004-0</v>
          </cell>
          <cell r="I446" t="str">
            <v>01.005.0004-A</v>
          </cell>
          <cell r="J446" t="str">
            <v>PREPARO MANUAL DE TERRENO,COMPREENDENDO ACERTO,RASPAGEM EVENTUAL ATE 0.30M DE PROFUNDIDADE E AFASTAMENTO LATERAL DO MATERIAL EXCEDENTE,INCLUSIVE COMPACTACAO MANUAL</v>
          </cell>
          <cell r="K446" t="e">
            <v>#REF!</v>
          </cell>
          <cell r="L446" t="e">
            <v>#REF!</v>
          </cell>
          <cell r="M446" t="e">
            <v>#REF!</v>
          </cell>
          <cell r="N446" t="e">
            <v>#REF!</v>
          </cell>
          <cell r="O446" t="e">
            <v>#REF!</v>
          </cell>
          <cell r="P446" t="e">
            <v>#REF!</v>
          </cell>
          <cell r="Q446" t="e">
            <v>#REF!</v>
          </cell>
          <cell r="R446" t="e">
            <v>#REF!</v>
          </cell>
          <cell r="S446" t="e">
            <v>#REF!</v>
          </cell>
          <cell r="T446" t="e">
            <v>#REF!</v>
          </cell>
          <cell r="U446" t="e">
            <v>#REF!</v>
          </cell>
          <cell r="V446" t="str">
            <v>M2</v>
          </cell>
          <cell r="W446">
            <v>110.16</v>
          </cell>
          <cell r="Y446">
            <v>20.79</v>
          </cell>
          <cell r="Z446">
            <v>18.71</v>
          </cell>
          <cell r="AA446">
            <v>2290.2199999999998</v>
          </cell>
          <cell r="AB446">
            <v>2061.09</v>
          </cell>
        </row>
        <row r="448">
          <cell r="N448" t="str">
            <v>Local</v>
          </cell>
          <cell r="P448" t="str">
            <v>Comprimento</v>
          </cell>
          <cell r="R448" t="str">
            <v>Largura</v>
          </cell>
          <cell r="T448" t="str">
            <v>Total</v>
          </cell>
        </row>
        <row r="449">
          <cell r="N449" t="str">
            <v>Cortina 01 ( Painel 01 - 05)</v>
          </cell>
          <cell r="P449">
            <v>55.08</v>
          </cell>
          <cell r="Q449" t="str">
            <v>x</v>
          </cell>
          <cell r="R449">
            <v>2</v>
          </cell>
          <cell r="S449" t="str">
            <v>=</v>
          </cell>
          <cell r="T449">
            <v>110.16</v>
          </cell>
        </row>
        <row r="450">
          <cell r="T450">
            <v>110.16</v>
          </cell>
        </row>
        <row r="452">
          <cell r="F452" t="str">
            <v>08.02</v>
          </cell>
          <cell r="G452" t="str">
            <v>LOCAÇÃO DA OBRA</v>
          </cell>
          <cell r="AA452">
            <v>1478.34</v>
          </cell>
          <cell r="AB452">
            <v>1383.05</v>
          </cell>
        </row>
        <row r="453">
          <cell r="F453" t="str">
            <v>08.02.01</v>
          </cell>
          <cell r="G453" t="str">
            <v>EMOP</v>
          </cell>
          <cell r="H453" t="str">
            <v>01.018.0002-0</v>
          </cell>
          <cell r="I453" t="str">
            <v>01.018.0002-A</v>
          </cell>
          <cell r="J453" t="str">
            <v>LOCACAO DE OBRA COM APARELHO TOPOGRAFICO SOBRE CERCA DE MARCACAO,INCLUSIVE CONSTRUCAO DESTA E SUA PRE-LOCACAO E O FORNECIMENTO DO MATERIAL E TENDO POR MEDICAO O PERIMETRO A CONSTRUIR</v>
          </cell>
          <cell r="K453" t="e">
            <v>#REF!</v>
          </cell>
          <cell r="L453" t="e">
            <v>#REF!</v>
          </cell>
          <cell r="M453" t="e">
            <v>#REF!</v>
          </cell>
          <cell r="N453" t="e">
            <v>#REF!</v>
          </cell>
          <cell r="O453" t="e">
            <v>#REF!</v>
          </cell>
          <cell r="P453" t="e">
            <v>#REF!</v>
          </cell>
          <cell r="Q453" t="e">
            <v>#REF!</v>
          </cell>
          <cell r="R453" t="e">
            <v>#REF!</v>
          </cell>
          <cell r="S453" t="e">
            <v>#REF!</v>
          </cell>
          <cell r="T453" t="e">
            <v>#REF!</v>
          </cell>
          <cell r="U453" t="e">
            <v>#REF!</v>
          </cell>
          <cell r="V453" t="str">
            <v>M</v>
          </cell>
          <cell r="W453">
            <v>55.08</v>
          </cell>
          <cell r="Y453">
            <v>26.84</v>
          </cell>
          <cell r="Z453">
            <v>25.11</v>
          </cell>
          <cell r="AA453">
            <v>1478.34</v>
          </cell>
          <cell r="AB453">
            <v>1383.05</v>
          </cell>
        </row>
        <row r="455">
          <cell r="P455" t="str">
            <v>Local</v>
          </cell>
          <cell r="R455" t="str">
            <v>Comprimento</v>
          </cell>
          <cell r="T455" t="str">
            <v>Total</v>
          </cell>
        </row>
        <row r="456">
          <cell r="P456" t="str">
            <v>Cortina 01 ( Painel 01 - 05)</v>
          </cell>
          <cell r="R456">
            <v>55.08</v>
          </cell>
          <cell r="S456" t="str">
            <v>=</v>
          </cell>
          <cell r="T456">
            <v>55.08</v>
          </cell>
        </row>
        <row r="457">
          <cell r="T457">
            <v>55.08</v>
          </cell>
        </row>
        <row r="459">
          <cell r="F459" t="str">
            <v>08.03</v>
          </cell>
          <cell r="G459" t="str">
            <v>PERFURAÇÃO</v>
          </cell>
          <cell r="AA459">
            <v>515678.25</v>
          </cell>
          <cell r="AB459">
            <v>478415.62</v>
          </cell>
        </row>
        <row r="460">
          <cell r="F460" t="str">
            <v>08.03.01</v>
          </cell>
          <cell r="G460" t="str">
            <v>EMOP</v>
          </cell>
          <cell r="H460" t="str">
            <v>01.002.0026-0</v>
          </cell>
          <cell r="I460" t="str">
            <v>01.002.0026-A</v>
          </cell>
          <cell r="J460" t="str">
            <v>PERFURACAO ROTATIVA COM COROA DE WIDIA,EM SOLO,DIAMETRO NX,HORIZONTAL,INCLUSIVE DESLOCAMENTO DENTRO DO CANTEIRO E INSTALACAO DA SONDA EM CADA FURO</v>
          </cell>
          <cell r="K460" t="e">
            <v>#REF!</v>
          </cell>
          <cell r="L460" t="e">
            <v>#REF!</v>
          </cell>
          <cell r="M460" t="e">
            <v>#REF!</v>
          </cell>
          <cell r="N460" t="e">
            <v>#REF!</v>
          </cell>
          <cell r="O460" t="e">
            <v>#REF!</v>
          </cell>
          <cell r="P460" t="e">
            <v>#REF!</v>
          </cell>
          <cell r="Q460" t="e">
            <v>#REF!</v>
          </cell>
          <cell r="R460" t="e">
            <v>#REF!</v>
          </cell>
          <cell r="S460" t="e">
            <v>#REF!</v>
          </cell>
          <cell r="T460" t="e">
            <v>#REF!</v>
          </cell>
          <cell r="U460" t="e">
            <v>#REF!</v>
          </cell>
          <cell r="V460" t="str">
            <v>M</v>
          </cell>
          <cell r="W460">
            <v>1050</v>
          </cell>
          <cell r="Y460">
            <v>172.66</v>
          </cell>
          <cell r="Z460">
            <v>160.02000000000001</v>
          </cell>
          <cell r="AA460">
            <v>181293</v>
          </cell>
          <cell r="AB460">
            <v>168021</v>
          </cell>
        </row>
        <row r="462">
          <cell r="G462" t="str">
            <v>Cortina 01</v>
          </cell>
          <cell r="P462" t="str">
            <v>Quantidade</v>
          </cell>
          <cell r="R462" t="str">
            <v>Comprimento</v>
          </cell>
          <cell r="T462" t="str">
            <v>Total</v>
          </cell>
        </row>
        <row r="463">
          <cell r="G463" t="str">
            <v>Tirantes</v>
          </cell>
          <cell r="P463">
            <v>75</v>
          </cell>
          <cell r="Q463" t="str">
            <v>x</v>
          </cell>
          <cell r="R463">
            <v>14</v>
          </cell>
          <cell r="S463" t="str">
            <v>=</v>
          </cell>
          <cell r="T463">
            <v>1050</v>
          </cell>
        </row>
        <row r="464">
          <cell r="G464" t="str">
            <v>(T1 a T75)</v>
          </cell>
          <cell r="T464">
            <v>1050</v>
          </cell>
        </row>
        <row r="466">
          <cell r="F466" t="str">
            <v>08.03.02</v>
          </cell>
          <cell r="G466" t="str">
            <v>EMOP</v>
          </cell>
          <cell r="H466" t="str">
            <v>01.004.0024-0</v>
          </cell>
          <cell r="I466" t="str">
            <v>01.004.0024-A</v>
          </cell>
          <cell r="J466" t="str">
            <v>PERFURACAO ROTATIVA COM COROA DE DIAMANTE,EM ALTERACAO DE ROCHA,DIAMETRO NWG(75MM),INCLUSIVE DESLOCAMENTO DENTRO DO CANTEIRO E INSTALACAO DA SONDA EM CADA FURO</v>
          </cell>
          <cell r="K466" t="e">
            <v>#REF!</v>
          </cell>
          <cell r="L466" t="e">
            <v>#REF!</v>
          </cell>
          <cell r="M466" t="e">
            <v>#REF!</v>
          </cell>
          <cell r="N466" t="e">
            <v>#REF!</v>
          </cell>
          <cell r="O466" t="e">
            <v>#REF!</v>
          </cell>
          <cell r="P466" t="e">
            <v>#REF!</v>
          </cell>
          <cell r="Q466" t="e">
            <v>#REF!</v>
          </cell>
          <cell r="R466" t="e">
            <v>#REF!</v>
          </cell>
          <cell r="S466" t="e">
            <v>#REF!</v>
          </cell>
          <cell r="T466" t="e">
            <v>#REF!</v>
          </cell>
          <cell r="U466" t="e">
            <v>#REF!</v>
          </cell>
          <cell r="V466" t="str">
            <v>M</v>
          </cell>
          <cell r="W466">
            <v>300</v>
          </cell>
          <cell r="Y466">
            <v>433.35</v>
          </cell>
          <cell r="Z466">
            <v>402.91</v>
          </cell>
          <cell r="AA466">
            <v>130005</v>
          </cell>
          <cell r="AB466">
            <v>120873</v>
          </cell>
        </row>
        <row r="468">
          <cell r="G468" t="str">
            <v>Cortina 01</v>
          </cell>
          <cell r="P468" t="str">
            <v>Quantidade</v>
          </cell>
          <cell r="R468" t="str">
            <v>Comprimento</v>
          </cell>
          <cell r="T468" t="str">
            <v>Total</v>
          </cell>
        </row>
        <row r="469">
          <cell r="G469" t="str">
            <v>Tirantes</v>
          </cell>
          <cell r="P469">
            <v>75</v>
          </cell>
          <cell r="Q469" t="str">
            <v>x</v>
          </cell>
          <cell r="R469">
            <v>4</v>
          </cell>
          <cell r="S469" t="str">
            <v>=</v>
          </cell>
          <cell r="T469">
            <v>300</v>
          </cell>
        </row>
        <row r="470">
          <cell r="G470" t="str">
            <v>(T1 a T75)</v>
          </cell>
          <cell r="T470">
            <v>300</v>
          </cell>
        </row>
        <row r="472">
          <cell r="F472" t="str">
            <v>08.03.03</v>
          </cell>
          <cell r="G472" t="str">
            <v>EMOP</v>
          </cell>
          <cell r="H472" t="str">
            <v>01.004.0041-0</v>
          </cell>
          <cell r="I472" t="str">
            <v>01.004.0041-A</v>
          </cell>
          <cell r="J472" t="str">
            <v>PERFURACAO ROTATIVA COM COROA DE DIAMANTE,EM ROCHA SA,DIAMETRO NWG(75MM),INCLUSIVE DESLOCAMENTO DENTRO DO CANTEIRO E INSTALACAO DA SONDA EM CADA FURO</v>
          </cell>
          <cell r="K472" t="e">
            <v>#REF!</v>
          </cell>
          <cell r="L472" t="e">
            <v>#REF!</v>
          </cell>
          <cell r="M472" t="e">
            <v>#REF!</v>
          </cell>
          <cell r="N472" t="e">
            <v>#REF!</v>
          </cell>
          <cell r="O472" t="e">
            <v>#REF!</v>
          </cell>
          <cell r="P472" t="e">
            <v>#REF!</v>
          </cell>
          <cell r="Q472" t="e">
            <v>#REF!</v>
          </cell>
          <cell r="R472" t="e">
            <v>#REF!</v>
          </cell>
          <cell r="S472" t="e">
            <v>#REF!</v>
          </cell>
          <cell r="T472" t="e">
            <v>#REF!</v>
          </cell>
          <cell r="U472" t="e">
            <v>#REF!</v>
          </cell>
          <cell r="V472" t="str">
            <v>M</v>
          </cell>
          <cell r="W472">
            <v>150</v>
          </cell>
          <cell r="Y472">
            <v>730.55</v>
          </cell>
          <cell r="Z472">
            <v>677.46</v>
          </cell>
          <cell r="AA472">
            <v>109582.5</v>
          </cell>
          <cell r="AB472">
            <v>101619</v>
          </cell>
        </row>
        <row r="474">
          <cell r="G474" t="str">
            <v>Cortina 01</v>
          </cell>
          <cell r="P474" t="str">
            <v>Quantidade</v>
          </cell>
          <cell r="R474" t="str">
            <v>Comprimento</v>
          </cell>
          <cell r="T474" t="str">
            <v>Total</v>
          </cell>
        </row>
        <row r="475">
          <cell r="G475" t="str">
            <v>Tirantes</v>
          </cell>
          <cell r="P475">
            <v>75</v>
          </cell>
          <cell r="Q475" t="str">
            <v>x</v>
          </cell>
          <cell r="R475">
            <v>2</v>
          </cell>
          <cell r="S475" t="str">
            <v>=</v>
          </cell>
          <cell r="T475">
            <v>150</v>
          </cell>
        </row>
        <row r="476">
          <cell r="G476" t="str">
            <v>(T1 a T75)</v>
          </cell>
          <cell r="T476">
            <v>150</v>
          </cell>
        </row>
        <row r="478">
          <cell r="F478" t="str">
            <v>08.03.04</v>
          </cell>
          <cell r="G478" t="str">
            <v>EMOP</v>
          </cell>
          <cell r="H478" t="str">
            <v>01.002.0042-0</v>
          </cell>
          <cell r="I478" t="str">
            <v>01.002.0042-A</v>
          </cell>
          <cell r="J478" t="str">
            <v>PERFURACAO ROTATIVA COM COROA DE WIDIA,EM SOLO,DIAMETRO 8",VERTICAL,INCLUSIVE DESLOCAMENTO DENTRO DO CANTEIRO E INSTALACAO DA SONDA EM CADA FURO</v>
          </cell>
          <cell r="K478" t="e">
            <v>#REF!</v>
          </cell>
          <cell r="L478" t="e">
            <v>#REF!</v>
          </cell>
          <cell r="M478" t="e">
            <v>#REF!</v>
          </cell>
          <cell r="N478" t="e">
            <v>#REF!</v>
          </cell>
          <cell r="O478" t="e">
            <v>#REF!</v>
          </cell>
          <cell r="P478" t="e">
            <v>#REF!</v>
          </cell>
          <cell r="Q478" t="e">
            <v>#REF!</v>
          </cell>
          <cell r="R478" t="e">
            <v>#REF!</v>
          </cell>
          <cell r="S478" t="e">
            <v>#REF!</v>
          </cell>
          <cell r="T478" t="e">
            <v>#REF!</v>
          </cell>
          <cell r="U478" t="e">
            <v>#REF!</v>
          </cell>
          <cell r="V478" t="str">
            <v>M</v>
          </cell>
          <cell r="W478">
            <v>262.5</v>
          </cell>
          <cell r="Y478">
            <v>232.38</v>
          </cell>
          <cell r="Z478">
            <v>215.37</v>
          </cell>
          <cell r="AA478">
            <v>60999.75</v>
          </cell>
          <cell r="AB478">
            <v>56534.62</v>
          </cell>
        </row>
        <row r="480">
          <cell r="G480" t="str">
            <v>Cortina 01</v>
          </cell>
          <cell r="P480" t="str">
            <v>Quantidade</v>
          </cell>
          <cell r="R480" t="str">
            <v>Comprimento</v>
          </cell>
          <cell r="T480" t="str">
            <v>Total</v>
          </cell>
        </row>
        <row r="481">
          <cell r="G481" t="str">
            <v>Estaca Raiz</v>
          </cell>
          <cell r="P481">
            <v>25</v>
          </cell>
          <cell r="Q481" t="str">
            <v>x</v>
          </cell>
          <cell r="R481">
            <v>10.5</v>
          </cell>
          <cell r="S481" t="str">
            <v>=</v>
          </cell>
          <cell r="T481">
            <v>262.5</v>
          </cell>
        </row>
        <row r="482">
          <cell r="G482" t="str">
            <v>(E1 a E25)</v>
          </cell>
          <cell r="T482">
            <v>262.5</v>
          </cell>
        </row>
        <row r="484">
          <cell r="F484" t="str">
            <v>08.03.05</v>
          </cell>
          <cell r="G484" t="str">
            <v>EMOP</v>
          </cell>
          <cell r="H484" t="str">
            <v>01.002.0066-0</v>
          </cell>
          <cell r="I484" t="str">
            <v>01.002.0066-A</v>
          </cell>
          <cell r="J484" t="str">
            <v>PERFURACAO ROTATIVA COM COROA DE WIDIA,EM ALTERACAO DE ROCHA,DIAMETRO 8",VERTICAL,INCLUSIVE DESLOCAMENTO DENTRO DO CANTEIRO E INSTALACAO DA SONDA EM CADA FURO</v>
          </cell>
          <cell r="K484" t="e">
            <v>#REF!</v>
          </cell>
          <cell r="L484" t="e">
            <v>#REF!</v>
          </cell>
          <cell r="M484" t="e">
            <v>#REF!</v>
          </cell>
          <cell r="N484" t="e">
            <v>#REF!</v>
          </cell>
          <cell r="O484" t="e">
            <v>#REF!</v>
          </cell>
          <cell r="P484" t="e">
            <v>#REF!</v>
          </cell>
          <cell r="Q484" t="e">
            <v>#REF!</v>
          </cell>
          <cell r="R484" t="e">
            <v>#REF!</v>
          </cell>
          <cell r="S484" t="e">
            <v>#REF!</v>
          </cell>
          <cell r="T484" t="e">
            <v>#REF!</v>
          </cell>
          <cell r="U484" t="e">
            <v>#REF!</v>
          </cell>
          <cell r="V484" t="str">
            <v>M</v>
          </cell>
          <cell r="W484">
            <v>75</v>
          </cell>
          <cell r="Y484">
            <v>338.3</v>
          </cell>
          <cell r="Z484">
            <v>313.5</v>
          </cell>
          <cell r="AA484">
            <v>25372.5</v>
          </cell>
          <cell r="AB484">
            <v>23512.5</v>
          </cell>
        </row>
        <row r="486">
          <cell r="G486" t="str">
            <v>Cortina 01</v>
          </cell>
          <cell r="P486" t="str">
            <v>Quantidade</v>
          </cell>
          <cell r="R486" t="str">
            <v>Comprimento</v>
          </cell>
          <cell r="T486" t="str">
            <v>Total</v>
          </cell>
        </row>
        <row r="487">
          <cell r="G487" t="str">
            <v>Estaca Raiz</v>
          </cell>
          <cell r="P487">
            <v>25</v>
          </cell>
          <cell r="Q487" t="str">
            <v>x</v>
          </cell>
          <cell r="R487">
            <v>3</v>
          </cell>
          <cell r="S487" t="str">
            <v>=</v>
          </cell>
          <cell r="T487">
            <v>75</v>
          </cell>
        </row>
        <row r="488">
          <cell r="G488" t="str">
            <v>(E1 a E25)</v>
          </cell>
          <cell r="T488">
            <v>75</v>
          </cell>
        </row>
        <row r="490">
          <cell r="F490" t="str">
            <v>08.03.06</v>
          </cell>
          <cell r="G490" t="str">
            <v>EMOP</v>
          </cell>
          <cell r="H490" t="str">
            <v>01.002.0075-0</v>
          </cell>
          <cell r="I490" t="str">
            <v>01.002.0075-A</v>
          </cell>
          <cell r="J490" t="str">
            <v>PERFURACAO ROTATIVA COM COROA DE WIDIA,EM ROCHA SA,DIAMETROAX,VERTICAL,INCLUSIVE DESLOCAMENTO DENTRO DO CANTEIRO E INSTALACAO DA SONDA EM CADA FURO</v>
          </cell>
          <cell r="K490" t="e">
            <v>#REF!</v>
          </cell>
          <cell r="L490" t="e">
            <v>#REF!</v>
          </cell>
          <cell r="M490" t="e">
            <v>#REF!</v>
          </cell>
          <cell r="N490" t="e">
            <v>#REF!</v>
          </cell>
          <cell r="O490" t="e">
            <v>#REF!</v>
          </cell>
          <cell r="P490" t="e">
            <v>#REF!</v>
          </cell>
          <cell r="Q490" t="e">
            <v>#REF!</v>
          </cell>
          <cell r="R490" t="e">
            <v>#REF!</v>
          </cell>
          <cell r="S490" t="e">
            <v>#REF!</v>
          </cell>
          <cell r="T490" t="e">
            <v>#REF!</v>
          </cell>
          <cell r="U490" t="e">
            <v>#REF!</v>
          </cell>
          <cell r="V490" t="str">
            <v>M</v>
          </cell>
          <cell r="W490">
            <v>37.5</v>
          </cell>
          <cell r="Y490">
            <v>224.68</v>
          </cell>
          <cell r="Z490">
            <v>209.48</v>
          </cell>
          <cell r="AA490">
            <v>8425.5</v>
          </cell>
          <cell r="AB490">
            <v>7855.5</v>
          </cell>
        </row>
        <row r="492">
          <cell r="G492" t="str">
            <v>Cortina 01</v>
          </cell>
          <cell r="P492" t="str">
            <v>Quantidade</v>
          </cell>
          <cell r="R492" t="str">
            <v>Comprimento</v>
          </cell>
          <cell r="T492" t="str">
            <v>Total</v>
          </cell>
        </row>
        <row r="493">
          <cell r="G493" t="str">
            <v>Estaca Raiz</v>
          </cell>
          <cell r="P493">
            <v>25</v>
          </cell>
          <cell r="R493">
            <v>1.5</v>
          </cell>
          <cell r="T493">
            <v>37.5</v>
          </cell>
        </row>
        <row r="494">
          <cell r="G494" t="str">
            <v>(E1 a E25)</v>
          </cell>
          <cell r="T494">
            <v>37.5</v>
          </cell>
        </row>
        <row r="496">
          <cell r="F496" t="str">
            <v>08.04</v>
          </cell>
          <cell r="G496" t="str">
            <v>MOVIMENTO DE TERRA</v>
          </cell>
          <cell r="AA496">
            <v>25469.1</v>
          </cell>
          <cell r="AB496">
            <v>24644.22</v>
          </cell>
        </row>
        <row r="497">
          <cell r="F497" t="str">
            <v>08.04.01</v>
          </cell>
          <cell r="G497" t="str">
            <v>EMOP</v>
          </cell>
          <cell r="H497" t="str">
            <v>06.085.0045-0</v>
          </cell>
          <cell r="I497" t="str">
            <v>06.085.0045-A</v>
          </cell>
          <cell r="J497" t="str">
            <v>ENROCAMENTO COM PEDRA-DE-MAO ARRUMADA,INCLUSIVE FORNECIMENTODESTA</v>
          </cell>
          <cell r="K497" t="e">
            <v>#REF!</v>
          </cell>
          <cell r="L497" t="e">
            <v>#REF!</v>
          </cell>
          <cell r="M497" t="e">
            <v>#REF!</v>
          </cell>
          <cell r="N497" t="e">
            <v>#REF!</v>
          </cell>
          <cell r="O497" t="e">
            <v>#REF!</v>
          </cell>
          <cell r="P497" t="e">
            <v>#REF!</v>
          </cell>
          <cell r="Q497" t="e">
            <v>#REF!</v>
          </cell>
          <cell r="R497" t="e">
            <v>#REF!</v>
          </cell>
          <cell r="S497" t="e">
            <v>#REF!</v>
          </cell>
          <cell r="T497" t="e">
            <v>#REF!</v>
          </cell>
          <cell r="U497" t="e">
            <v>#REF!</v>
          </cell>
          <cell r="V497" t="str">
            <v>M3</v>
          </cell>
          <cell r="W497">
            <v>99.144000000000005</v>
          </cell>
          <cell r="Y497">
            <v>256.89</v>
          </cell>
          <cell r="Z497">
            <v>248.57</v>
          </cell>
          <cell r="AA497">
            <v>25469.1</v>
          </cell>
          <cell r="AB497">
            <v>24644.22</v>
          </cell>
        </row>
        <row r="499">
          <cell r="L499" t="str">
            <v>Local</v>
          </cell>
          <cell r="N499" t="str">
            <v>Extensão</v>
          </cell>
          <cell r="P499" t="str">
            <v>Área Média</v>
          </cell>
          <cell r="R499" t="str">
            <v>Volume</v>
          </cell>
          <cell r="T499" t="str">
            <v>Total</v>
          </cell>
        </row>
        <row r="500">
          <cell r="H500" t="str">
            <v>Base da cortina</v>
          </cell>
          <cell r="L500" t="str">
            <v>Cortina 01 ( Painel 01 - 05)</v>
          </cell>
          <cell r="N500">
            <v>55.08</v>
          </cell>
          <cell r="O500" t="str">
            <v>x</v>
          </cell>
          <cell r="P500">
            <v>1.8</v>
          </cell>
          <cell r="Q500" t="str">
            <v>=</v>
          </cell>
          <cell r="R500">
            <v>99.144000000000005</v>
          </cell>
          <cell r="S500" t="str">
            <v>=</v>
          </cell>
          <cell r="T500">
            <v>99.144000000000005</v>
          </cell>
        </row>
        <row r="502">
          <cell r="S502" t="str">
            <v>=</v>
          </cell>
          <cell r="T502">
            <v>99.144000000000005</v>
          </cell>
        </row>
        <row r="504">
          <cell r="F504" t="str">
            <v>08.05</v>
          </cell>
          <cell r="G504" t="str">
            <v>GALERAIS, DRENOS E CONEXOS</v>
          </cell>
          <cell r="AA504">
            <v>7189.99</v>
          </cell>
          <cell r="AB504">
            <v>6994.4000000000005</v>
          </cell>
        </row>
        <row r="505">
          <cell r="F505" t="str">
            <v>08.05.01</v>
          </cell>
          <cell r="G505" t="str">
            <v>EMOP</v>
          </cell>
          <cell r="H505" t="str">
            <v>06.082.0050-0</v>
          </cell>
          <cell r="I505" t="str">
            <v>06.082.0050-A</v>
          </cell>
          <cell r="J505" t="str">
            <v>DRENO OU BARBACA EM TUBO DE PVC,DIAMETRO DE 2",INCLUSIVE FORNECIMENTO DO TUBO E MATERIAL DRENANTE</v>
          </cell>
          <cell r="K505" t="e">
            <v>#REF!</v>
          </cell>
          <cell r="L505" t="e">
            <v>#REF!</v>
          </cell>
          <cell r="M505" t="e">
            <v>#REF!</v>
          </cell>
          <cell r="N505" t="e">
            <v>#REF!</v>
          </cell>
          <cell r="O505" t="e">
            <v>#REF!</v>
          </cell>
          <cell r="P505" t="e">
            <v>#REF!</v>
          </cell>
          <cell r="Q505" t="e">
            <v>#REF!</v>
          </cell>
          <cell r="R505" t="e">
            <v>#REF!</v>
          </cell>
          <cell r="S505" t="e">
            <v>#REF!</v>
          </cell>
          <cell r="T505" t="e">
            <v>#REF!</v>
          </cell>
          <cell r="U505" t="e">
            <v>#REF!</v>
          </cell>
          <cell r="V505" t="str">
            <v>M</v>
          </cell>
          <cell r="W505">
            <v>64</v>
          </cell>
          <cell r="Y505">
            <v>19.46</v>
          </cell>
          <cell r="Z505">
            <v>18.41</v>
          </cell>
          <cell r="AA505">
            <v>1245.44</v>
          </cell>
          <cell r="AB505">
            <v>1178.24</v>
          </cell>
        </row>
        <row r="507">
          <cell r="L507" t="str">
            <v>Local</v>
          </cell>
          <cell r="N507" t="str">
            <v>Linhas</v>
          </cell>
          <cell r="P507" t="str">
            <v>Quantidade</v>
          </cell>
          <cell r="R507" t="str">
            <v>Comprimento</v>
          </cell>
          <cell r="T507" t="str">
            <v>Total</v>
          </cell>
        </row>
        <row r="508">
          <cell r="L508" t="str">
            <v>Cortina 01 ( Painel 01 - 05)</v>
          </cell>
          <cell r="N508">
            <v>1</v>
          </cell>
          <cell r="O508" t="str">
            <v>x</v>
          </cell>
          <cell r="P508">
            <v>40</v>
          </cell>
          <cell r="Q508" t="str">
            <v>x</v>
          </cell>
          <cell r="R508">
            <v>1.6</v>
          </cell>
          <cell r="S508" t="str">
            <v>=</v>
          </cell>
          <cell r="T508">
            <v>64</v>
          </cell>
        </row>
        <row r="509">
          <cell r="T509">
            <v>64</v>
          </cell>
        </row>
        <row r="511">
          <cell r="F511" t="str">
            <v>08.05.02</v>
          </cell>
          <cell r="G511" t="str">
            <v>EMOP</v>
          </cell>
          <cell r="H511" t="str">
            <v>06.082.0010-0</v>
          </cell>
          <cell r="I511" t="str">
            <v>06.082.0010-A</v>
          </cell>
          <cell r="J511" t="str">
            <v>DRENO PROFUNDO EM TUBO PLASTICO PERFURADO,2" DE DIAMETRO,INCLUSIVE TELA DE NYLON E FORNECIMENTO DOS MATERIAIS,EXCLUSIVEPERFURACAO DO TERRENO</v>
          </cell>
          <cell r="K511" t="e">
            <v>#REF!</v>
          </cell>
          <cell r="L511" t="e">
            <v>#REF!</v>
          </cell>
          <cell r="M511" t="e">
            <v>#REF!</v>
          </cell>
          <cell r="N511" t="e">
            <v>#REF!</v>
          </cell>
          <cell r="O511" t="e">
            <v>#REF!</v>
          </cell>
          <cell r="P511" t="e">
            <v>#REF!</v>
          </cell>
          <cell r="Q511" t="e">
            <v>#REF!</v>
          </cell>
          <cell r="R511" t="e">
            <v>#REF!</v>
          </cell>
          <cell r="S511" t="e">
            <v>#REF!</v>
          </cell>
          <cell r="T511" t="e">
            <v>#REF!</v>
          </cell>
          <cell r="U511" t="e">
            <v>#REF!</v>
          </cell>
          <cell r="V511" t="str">
            <v>M</v>
          </cell>
          <cell r="W511">
            <v>45</v>
          </cell>
          <cell r="Y511">
            <v>30.65</v>
          </cell>
          <cell r="Z511">
            <v>28.47</v>
          </cell>
          <cell r="AA511">
            <v>1379.25</v>
          </cell>
          <cell r="AB511">
            <v>1281.1500000000001</v>
          </cell>
        </row>
        <row r="513">
          <cell r="L513" t="str">
            <v>Local</v>
          </cell>
          <cell r="N513" t="str">
            <v>Linhas</v>
          </cell>
          <cell r="P513" t="str">
            <v>Quantidade</v>
          </cell>
          <cell r="R513" t="str">
            <v>Comprimento</v>
          </cell>
          <cell r="T513" t="str">
            <v>Total</v>
          </cell>
        </row>
        <row r="514">
          <cell r="L514" t="str">
            <v>Cortina 01 ( Painel 01 - 05)</v>
          </cell>
          <cell r="N514">
            <v>1</v>
          </cell>
          <cell r="O514" t="str">
            <v>x</v>
          </cell>
          <cell r="P514">
            <v>10</v>
          </cell>
          <cell r="Q514" t="str">
            <v>x</v>
          </cell>
          <cell r="R514">
            <v>4.5</v>
          </cell>
          <cell r="S514" t="str">
            <v>=</v>
          </cell>
          <cell r="T514">
            <v>45</v>
          </cell>
        </row>
        <row r="515">
          <cell r="T515">
            <v>45</v>
          </cell>
        </row>
        <row r="517">
          <cell r="F517" t="str">
            <v>08.05.03</v>
          </cell>
          <cell r="G517" t="str">
            <v>EMOP</v>
          </cell>
          <cell r="H517" t="str">
            <v>06.100.0012-0</v>
          </cell>
          <cell r="I517" t="str">
            <v>06.100.0012-A</v>
          </cell>
          <cell r="J517" t="str">
            <v>MANTA GEOTEXTIL,EM ENROCAMENTOS OU FILTROS DE TRANSICAO.FORNECIMENTO E COLOCACAO</v>
          </cell>
          <cell r="K517" t="e">
            <v>#REF!</v>
          </cell>
          <cell r="L517" t="e">
            <v>#REF!</v>
          </cell>
          <cell r="M517" t="e">
            <v>#REF!</v>
          </cell>
          <cell r="N517" t="e">
            <v>#REF!</v>
          </cell>
          <cell r="O517" t="e">
            <v>#REF!</v>
          </cell>
          <cell r="P517" t="e">
            <v>#REF!</v>
          </cell>
          <cell r="Q517" t="e">
            <v>#REF!</v>
          </cell>
          <cell r="R517" t="e">
            <v>#REF!</v>
          </cell>
          <cell r="S517" t="e">
            <v>#REF!</v>
          </cell>
          <cell r="T517" t="e">
            <v>#REF!</v>
          </cell>
          <cell r="U517" t="e">
            <v>#REF!</v>
          </cell>
          <cell r="V517" t="str">
            <v>M2</v>
          </cell>
          <cell r="W517">
            <v>302.94</v>
          </cell>
          <cell r="Y517">
            <v>15.07</v>
          </cell>
          <cell r="Z517">
            <v>14.97</v>
          </cell>
          <cell r="AA517">
            <v>4565.3</v>
          </cell>
          <cell r="AB517">
            <v>4535.01</v>
          </cell>
        </row>
        <row r="519">
          <cell r="N519" t="str">
            <v>Local</v>
          </cell>
          <cell r="P519" t="str">
            <v>Comprimento</v>
          </cell>
          <cell r="R519" t="str">
            <v>Altura</v>
          </cell>
          <cell r="T519" t="str">
            <v>Total</v>
          </cell>
        </row>
        <row r="520">
          <cell r="N520" t="str">
            <v>Cortina 01 ( Painel 01 - 05)</v>
          </cell>
          <cell r="P520">
            <v>55.08</v>
          </cell>
          <cell r="Q520" t="str">
            <v>x</v>
          </cell>
          <cell r="R520">
            <v>5.5</v>
          </cell>
          <cell r="S520" t="str">
            <v>=</v>
          </cell>
          <cell r="T520">
            <v>302.94</v>
          </cell>
        </row>
        <row r="521">
          <cell r="T521">
            <v>302.94</v>
          </cell>
        </row>
        <row r="523">
          <cell r="F523" t="str">
            <v>08.06</v>
          </cell>
          <cell r="G523" t="str">
            <v>INJEÇÃO</v>
          </cell>
          <cell r="AA523">
            <v>6468.93</v>
          </cell>
          <cell r="AB523">
            <v>6327.63</v>
          </cell>
        </row>
        <row r="524">
          <cell r="F524" t="str">
            <v>08.06.01</v>
          </cell>
          <cell r="G524" t="str">
            <v>EMOP</v>
          </cell>
          <cell r="H524" t="str">
            <v>07.050.0050-0</v>
          </cell>
          <cell r="I524" t="str">
            <v>07.050.0050-A</v>
          </cell>
          <cell r="J524" t="str">
            <v>INJECAO DE CALDA DE CIMENTO,INCLUSIVE FORNECIMENTO DOS MATERIAIS</v>
          </cell>
          <cell r="K524" t="e">
            <v>#REF!</v>
          </cell>
          <cell r="L524" t="e">
            <v>#REF!</v>
          </cell>
          <cell r="M524" t="e">
            <v>#REF!</v>
          </cell>
          <cell r="N524" t="e">
            <v>#REF!</v>
          </cell>
          <cell r="O524" t="e">
            <v>#REF!</v>
          </cell>
          <cell r="P524" t="e">
            <v>#REF!</v>
          </cell>
          <cell r="Q524" t="e">
            <v>#REF!</v>
          </cell>
          <cell r="R524" t="e">
            <v>#REF!</v>
          </cell>
          <cell r="S524" t="e">
            <v>#REF!</v>
          </cell>
          <cell r="T524" t="e">
            <v>#REF!</v>
          </cell>
          <cell r="U524" t="e">
            <v>#REF!</v>
          </cell>
          <cell r="V524" t="str">
            <v>M3</v>
          </cell>
          <cell r="W524">
            <v>5.42</v>
          </cell>
          <cell r="Y524">
            <v>1193.53</v>
          </cell>
          <cell r="Z524">
            <v>1167.46</v>
          </cell>
          <cell r="AA524">
            <v>6468.93</v>
          </cell>
          <cell r="AB524">
            <v>6327.63</v>
          </cell>
        </row>
        <row r="526">
          <cell r="L526" t="str">
            <v>Local</v>
          </cell>
          <cell r="N526" t="str">
            <v>Quantidade</v>
          </cell>
          <cell r="P526" t="str">
            <v>Comprimento</v>
          </cell>
          <cell r="R526" t="str">
            <v>Seção</v>
          </cell>
          <cell r="T526" t="str">
            <v>Total</v>
          </cell>
        </row>
        <row r="527">
          <cell r="G527" t="str">
            <v>Furo</v>
          </cell>
          <cell r="L527" t="str">
            <v>Cortina 01 ( Painel 01 - 05)</v>
          </cell>
          <cell r="N527">
            <v>75</v>
          </cell>
          <cell r="O527" t="str">
            <v>x</v>
          </cell>
          <cell r="P527">
            <v>20</v>
          </cell>
          <cell r="Q527" t="str">
            <v>x</v>
          </cell>
          <cell r="R527">
            <v>4.4156250000000003E-3</v>
          </cell>
          <cell r="S527" t="str">
            <v>=</v>
          </cell>
          <cell r="T527">
            <v>6.62</v>
          </cell>
        </row>
        <row r="528">
          <cell r="G528" t="str">
            <v>Tirante</v>
          </cell>
          <cell r="L528" t="str">
            <v>Cortina 01 ( Painel 01 - 05)</v>
          </cell>
          <cell r="N528">
            <v>75</v>
          </cell>
          <cell r="O528" t="str">
            <v>x</v>
          </cell>
          <cell r="P528">
            <v>20</v>
          </cell>
          <cell r="Q528" t="str">
            <v>x</v>
          </cell>
          <cell r="R528">
            <v>8.0384E-4</v>
          </cell>
          <cell r="S528" t="str">
            <v>=</v>
          </cell>
          <cell r="T528">
            <v>-1.2</v>
          </cell>
        </row>
        <row r="529">
          <cell r="T529">
            <v>5.42</v>
          </cell>
        </row>
        <row r="531">
          <cell r="F531" t="str">
            <v>08.07</v>
          </cell>
          <cell r="G531" t="str">
            <v>FUNDAÇÕES</v>
          </cell>
          <cell r="AA531">
            <v>58872.25</v>
          </cell>
          <cell r="AB531">
            <v>56360</v>
          </cell>
        </row>
        <row r="532">
          <cell r="F532" t="str">
            <v>08.07.01</v>
          </cell>
          <cell r="G532" t="str">
            <v>EMOP</v>
          </cell>
          <cell r="H532" t="str">
            <v>10.003.0030-0</v>
          </cell>
          <cell r="I532" t="str">
            <v>10.003.0030-A</v>
          </cell>
          <cell r="J532" t="str">
            <v>ESTACA RAIZ COM DIAMETRO DE 8" PARA CARGA DE 50T,INJECAO DEARGAMASSA DE CIMENTO E AREIA,COM RESISTENCIA DE 20MPA,CONFORME ABNT NBR 6122,INCLUSIVE O FORNECIMENTO DOS MATERIAIS (CIMENTO,AREIA E ACO),EXCLUSIVE PERFURACAO</v>
          </cell>
          <cell r="K532" t="e">
            <v>#REF!</v>
          </cell>
          <cell r="L532" t="e">
            <v>#REF!</v>
          </cell>
          <cell r="M532" t="e">
            <v>#REF!</v>
          </cell>
          <cell r="N532" t="e">
            <v>#REF!</v>
          </cell>
          <cell r="O532" t="e">
            <v>#REF!</v>
          </cell>
          <cell r="P532" t="e">
            <v>#REF!</v>
          </cell>
          <cell r="Q532" t="e">
            <v>#REF!</v>
          </cell>
          <cell r="R532" t="e">
            <v>#REF!</v>
          </cell>
          <cell r="S532" t="e">
            <v>#REF!</v>
          </cell>
          <cell r="T532" t="e">
            <v>#REF!</v>
          </cell>
          <cell r="U532" t="e">
            <v>#REF!</v>
          </cell>
          <cell r="V532" t="str">
            <v>M</v>
          </cell>
          <cell r="W532">
            <v>375</v>
          </cell>
          <cell r="Y532">
            <v>145.49</v>
          </cell>
          <cell r="Z532">
            <v>139.94</v>
          </cell>
          <cell r="AA532">
            <v>54558.75</v>
          </cell>
          <cell r="AB532">
            <v>52477.5</v>
          </cell>
        </row>
        <row r="534">
          <cell r="N534" t="str">
            <v>Local</v>
          </cell>
          <cell r="P534" t="str">
            <v>Quantidade</v>
          </cell>
          <cell r="R534" t="str">
            <v>Comprimento</v>
          </cell>
          <cell r="T534" t="str">
            <v>Total</v>
          </cell>
        </row>
        <row r="535">
          <cell r="N535" t="str">
            <v>Cortina 01 ( Painel 01 - 05)</v>
          </cell>
          <cell r="P535">
            <v>25</v>
          </cell>
          <cell r="Q535" t="str">
            <v>x</v>
          </cell>
          <cell r="R535">
            <v>15</v>
          </cell>
          <cell r="S535" t="str">
            <v>=</v>
          </cell>
          <cell r="T535">
            <v>375</v>
          </cell>
        </row>
        <row r="536">
          <cell r="T536">
            <v>375</v>
          </cell>
        </row>
        <row r="538">
          <cell r="F538" t="str">
            <v>08.07.02</v>
          </cell>
          <cell r="G538" t="str">
            <v>EMOP</v>
          </cell>
          <cell r="H538" t="str">
            <v>10.012.0001-0</v>
          </cell>
          <cell r="I538" t="str">
            <v>10.012.0001-A</v>
          </cell>
          <cell r="J538" t="str">
            <v>ARRASAMENTO DE ESTACA DE CONCRETO PARA CARGA DE TRABALHO DECOMPRESSAO AXIAL ATE 600KN</v>
          </cell>
          <cell r="K538" t="e">
            <v>#REF!</v>
          </cell>
          <cell r="L538" t="e">
            <v>#REF!</v>
          </cell>
          <cell r="M538" t="e">
            <v>#REF!</v>
          </cell>
          <cell r="N538" t="e">
            <v>#REF!</v>
          </cell>
          <cell r="O538" t="e">
            <v>#REF!</v>
          </cell>
          <cell r="P538" t="e">
            <v>#REF!</v>
          </cell>
          <cell r="Q538" t="e">
            <v>#REF!</v>
          </cell>
          <cell r="R538" t="e">
            <v>#REF!</v>
          </cell>
          <cell r="S538" t="e">
            <v>#REF!</v>
          </cell>
          <cell r="T538" t="e">
            <v>#REF!</v>
          </cell>
          <cell r="U538" t="e">
            <v>#REF!</v>
          </cell>
          <cell r="V538" t="str">
            <v>UN</v>
          </cell>
          <cell r="W538">
            <v>25</v>
          </cell>
          <cell r="Y538">
            <v>172.54</v>
          </cell>
          <cell r="Z538">
            <v>155.30000000000001</v>
          </cell>
          <cell r="AA538">
            <v>4313.5</v>
          </cell>
          <cell r="AB538">
            <v>3882.5</v>
          </cell>
        </row>
        <row r="540">
          <cell r="P540" t="str">
            <v>Local</v>
          </cell>
          <cell r="R540" t="str">
            <v>Quantidade</v>
          </cell>
          <cell r="T540" t="str">
            <v>Total</v>
          </cell>
        </row>
        <row r="541">
          <cell r="P541" t="str">
            <v>Cortina 01 ( Painel 01 - 05)</v>
          </cell>
          <cell r="R541">
            <v>25</v>
          </cell>
          <cell r="S541" t="str">
            <v>=</v>
          </cell>
          <cell r="T541">
            <v>25</v>
          </cell>
        </row>
        <row r="542">
          <cell r="T542">
            <v>25</v>
          </cell>
        </row>
        <row r="544">
          <cell r="F544" t="str">
            <v>08.08</v>
          </cell>
          <cell r="G544" t="str">
            <v>ESTRUTURAS</v>
          </cell>
          <cell r="AA544">
            <v>1211110.1499999999</v>
          </cell>
          <cell r="AB544">
            <v>1173855.53</v>
          </cell>
        </row>
        <row r="545">
          <cell r="F545" t="str">
            <v>08.08.01</v>
          </cell>
          <cell r="G545" t="str">
            <v>EMOP</v>
          </cell>
          <cell r="H545" t="str">
            <v>11.005.0001-1</v>
          </cell>
          <cell r="I545" t="str">
            <v>11.005.0001-B</v>
          </cell>
          <cell r="J545" t="str">
            <v>FORMAS DE CHAPAS DE MADEIRA COMPENSADA,EMPREGANDO-SE AS DE 14MM,RESINADAS,E TAMBEM AS DE 20MM DE ESPESSURA,PLASTIFICADAS,SERVINDO 4 VEZES,E A MADEIRA AUXILIAR SERVINDO 3 VEZES,INCLUSIVE FORNECIMENTO E DESMOLDAGEM,EXCLUSIVE ESCORAMENTO</v>
          </cell>
          <cell r="K545" t="e">
            <v>#REF!</v>
          </cell>
          <cell r="L545" t="e">
            <v>#REF!</v>
          </cell>
          <cell r="M545" t="e">
            <v>#REF!</v>
          </cell>
          <cell r="N545" t="e">
            <v>#REF!</v>
          </cell>
          <cell r="O545" t="e">
            <v>#REF!</v>
          </cell>
          <cell r="P545" t="e">
            <v>#REF!</v>
          </cell>
          <cell r="Q545" t="e">
            <v>#REF!</v>
          </cell>
          <cell r="R545" t="e">
            <v>#REF!</v>
          </cell>
          <cell r="S545" t="e">
            <v>#REF!</v>
          </cell>
          <cell r="T545" t="e">
            <v>#REF!</v>
          </cell>
          <cell r="U545" t="e">
            <v>#REF!</v>
          </cell>
          <cell r="V545" t="str">
            <v>M2</v>
          </cell>
          <cell r="W545">
            <v>620</v>
          </cell>
          <cell r="Y545">
            <v>100.51</v>
          </cell>
          <cell r="Z545">
            <v>92.37</v>
          </cell>
          <cell r="AA545">
            <v>62316.2</v>
          </cell>
          <cell r="AB545">
            <v>57269.4</v>
          </cell>
        </row>
        <row r="547">
          <cell r="P547" t="str">
            <v>Local</v>
          </cell>
          <cell r="R547" t="str">
            <v>Quantidade</v>
          </cell>
          <cell r="T547" t="str">
            <v>Total</v>
          </cell>
        </row>
        <row r="548">
          <cell r="L548" t="str">
            <v>Projeto</v>
          </cell>
          <cell r="N548" t="str">
            <v>Cortina 01 ( Painel 01 - 05)</v>
          </cell>
          <cell r="R548">
            <v>620</v>
          </cell>
          <cell r="S548" t="str">
            <v>=</v>
          </cell>
          <cell r="T548">
            <v>620</v>
          </cell>
        </row>
        <row r="549">
          <cell r="T549">
            <v>620</v>
          </cell>
        </row>
        <row r="551">
          <cell r="F551" t="str">
            <v>08.08.02</v>
          </cell>
          <cell r="G551" t="str">
            <v>EMOP</v>
          </cell>
          <cell r="H551" t="str">
            <v>11.004.0069-1</v>
          </cell>
          <cell r="I551" t="str">
            <v>11.004.0069-B</v>
          </cell>
          <cell r="J551" t="str">
            <v>ESCORAMENTO DE FORMAS DE PARAMENTOS VERTICAIS,PARA ALTURA DE1,50 A 5,00M,COM 30% DE APROVEITAMENTO DA MADEIRA,INCLUSIVERETIRADA</v>
          </cell>
          <cell r="K551" t="e">
            <v>#REF!</v>
          </cell>
          <cell r="L551" t="e">
            <v>#REF!</v>
          </cell>
          <cell r="M551" t="e">
            <v>#REF!</v>
          </cell>
          <cell r="N551" t="e">
            <v>#REF!</v>
          </cell>
          <cell r="O551" t="e">
            <v>#REF!</v>
          </cell>
          <cell r="P551" t="e">
            <v>#REF!</v>
          </cell>
          <cell r="Q551" t="e">
            <v>#REF!</v>
          </cell>
          <cell r="R551" t="e">
            <v>#REF!</v>
          </cell>
          <cell r="S551" t="e">
            <v>#REF!</v>
          </cell>
          <cell r="T551" t="e">
            <v>#REF!</v>
          </cell>
          <cell r="U551" t="e">
            <v>#REF!</v>
          </cell>
          <cell r="V551" t="str">
            <v>M2</v>
          </cell>
          <cell r="W551">
            <v>620</v>
          </cell>
          <cell r="Y551">
            <v>58.02</v>
          </cell>
          <cell r="Z551">
            <v>54.55</v>
          </cell>
          <cell r="AA551">
            <v>35972.400000000001</v>
          </cell>
          <cell r="AB551">
            <v>33821</v>
          </cell>
        </row>
        <row r="553">
          <cell r="P553" t="str">
            <v>Local</v>
          </cell>
          <cell r="R553" t="str">
            <v>Quantidade</v>
          </cell>
          <cell r="T553" t="str">
            <v>Total</v>
          </cell>
        </row>
        <row r="554">
          <cell r="L554" t="str">
            <v>Projeto</v>
          </cell>
          <cell r="N554" t="str">
            <v>Cortina 01 ( Painel 01 - 05)</v>
          </cell>
          <cell r="R554">
            <v>620</v>
          </cell>
          <cell r="S554" t="str">
            <v>=</v>
          </cell>
          <cell r="T554">
            <v>620</v>
          </cell>
        </row>
        <row r="555">
          <cell r="T555">
            <v>620</v>
          </cell>
        </row>
        <row r="557">
          <cell r="F557" t="str">
            <v>08.08.03</v>
          </cell>
          <cell r="G557" t="str">
            <v>EMOP</v>
          </cell>
          <cell r="H557" t="str">
            <v>11.003.0001-1</v>
          </cell>
          <cell r="I557" t="str">
            <v>11.003.0001-B</v>
          </cell>
          <cell r="J557" t="str">
            <v>CONCRETO DOSADO RACIONALMENTE PARA UMA RESISTENCIA CARACTERISTICA A COMPRESSAO DE 10MPA,INCLUSIVE MATERIAIS,TRANSPORTE,PREPARO COM BETONEIRA,LANCAMENTO E ADENSAMENTO</v>
          </cell>
          <cell r="K557" t="e">
            <v>#REF!</v>
          </cell>
          <cell r="L557" t="e">
            <v>#REF!</v>
          </cell>
          <cell r="M557" t="e">
            <v>#REF!</v>
          </cell>
          <cell r="N557" t="e">
            <v>#REF!</v>
          </cell>
          <cell r="O557" t="e">
            <v>#REF!</v>
          </cell>
          <cell r="P557" t="e">
            <v>#REF!</v>
          </cell>
          <cell r="Q557" t="e">
            <v>#REF!</v>
          </cell>
          <cell r="R557" t="e">
            <v>#REF!</v>
          </cell>
          <cell r="S557" t="e">
            <v>#REF!</v>
          </cell>
          <cell r="T557" t="e">
            <v>#REF!</v>
          </cell>
          <cell r="U557" t="e">
            <v>#REF!</v>
          </cell>
          <cell r="V557" t="str">
            <v>M3</v>
          </cell>
          <cell r="W557">
            <v>1.37</v>
          </cell>
          <cell r="Y557">
            <v>610.11</v>
          </cell>
          <cell r="Z557">
            <v>586.67999999999995</v>
          </cell>
          <cell r="AA557">
            <v>835.85</v>
          </cell>
          <cell r="AB557">
            <v>803.75</v>
          </cell>
        </row>
        <row r="559">
          <cell r="L559" t="str">
            <v>Local</v>
          </cell>
          <cell r="N559" t="str">
            <v>Comprimento</v>
          </cell>
          <cell r="P559" t="str">
            <v>Largura</v>
          </cell>
          <cell r="R559" t="str">
            <v>Espessura</v>
          </cell>
          <cell r="T559" t="str">
            <v>Total</v>
          </cell>
        </row>
        <row r="560">
          <cell r="I560" t="str">
            <v>Fundo da Cortina</v>
          </cell>
          <cell r="L560" t="str">
            <v>Cortina 01 ( Painel 01 - 09)</v>
          </cell>
          <cell r="N560">
            <v>55.08</v>
          </cell>
          <cell r="O560" t="str">
            <v>x</v>
          </cell>
          <cell r="P560">
            <v>0.5</v>
          </cell>
          <cell r="Q560" t="str">
            <v>x</v>
          </cell>
          <cell r="R560">
            <v>0.05</v>
          </cell>
          <cell r="S560" t="str">
            <v>=</v>
          </cell>
          <cell r="T560">
            <v>1.37</v>
          </cell>
        </row>
        <row r="561">
          <cell r="T561">
            <v>1.37</v>
          </cell>
        </row>
        <row r="563">
          <cell r="F563" t="str">
            <v>08.08.04</v>
          </cell>
          <cell r="G563" t="str">
            <v>EMOP</v>
          </cell>
          <cell r="H563" t="str">
            <v>11.025.0012-0</v>
          </cell>
          <cell r="I563" t="str">
            <v>11.025.0012-A</v>
          </cell>
          <cell r="J563" t="str">
            <v>CONCRETO BOMBEADO,FCK=30MPA,COMPREENDENDO O FORNECIMENTO DECONCRETO IMPORTADO DE USINA,COLOCACAO NAS FORMAS,ESPALHAMENTO,ADENSAMENTO MECANICO E ACABAMENTO</v>
          </cell>
          <cell r="K563" t="e">
            <v>#REF!</v>
          </cell>
          <cell r="L563" t="e">
            <v>#REF!</v>
          </cell>
          <cell r="M563" t="e">
            <v>#REF!</v>
          </cell>
          <cell r="N563" t="e">
            <v>#REF!</v>
          </cell>
          <cell r="O563" t="e">
            <v>#REF!</v>
          </cell>
          <cell r="P563" t="e">
            <v>#REF!</v>
          </cell>
          <cell r="Q563" t="e">
            <v>#REF!</v>
          </cell>
          <cell r="R563" t="e">
            <v>#REF!</v>
          </cell>
          <cell r="S563" t="e">
            <v>#REF!</v>
          </cell>
          <cell r="T563" t="e">
            <v>#REF!</v>
          </cell>
          <cell r="U563" t="e">
            <v>#REF!</v>
          </cell>
          <cell r="V563" t="str">
            <v>M3</v>
          </cell>
          <cell r="W563">
            <v>106</v>
          </cell>
          <cell r="Y563">
            <v>750.03</v>
          </cell>
          <cell r="Z563">
            <v>741.45</v>
          </cell>
          <cell r="AA563">
            <v>79503.179999999993</v>
          </cell>
          <cell r="AB563">
            <v>78593.7</v>
          </cell>
        </row>
        <row r="565">
          <cell r="P565" t="str">
            <v>Local</v>
          </cell>
          <cell r="R565" t="str">
            <v>Quantidade</v>
          </cell>
          <cell r="T565" t="str">
            <v>Total</v>
          </cell>
        </row>
        <row r="566">
          <cell r="P566" t="str">
            <v>Cortina 01 ( Painel 01 - 05)</v>
          </cell>
          <cell r="R566">
            <v>106</v>
          </cell>
          <cell r="S566" t="str">
            <v>=</v>
          </cell>
          <cell r="T566">
            <v>106</v>
          </cell>
        </row>
        <row r="567">
          <cell r="T567">
            <v>106</v>
          </cell>
        </row>
        <row r="569">
          <cell r="F569" t="str">
            <v>08.08.05</v>
          </cell>
          <cell r="G569" t="str">
            <v>EMOP</v>
          </cell>
          <cell r="H569" t="str">
            <v>11.009.0070-1</v>
          </cell>
          <cell r="I569" t="str">
            <v>11.009.0070-B</v>
          </cell>
          <cell r="J569" t="str">
            <v>BARRA DE ACO CA-50,COM SALIENCIA OU MOSSA,COEFICIENTE DE CONFORMACAO SUPERFICIAL MINIMO (ADERENCIA) IGUAL A 1,5,DIAMETRODE 6,3MM,DESTINADA A ARMADURA DE CONCRETO ARMADO,COMPREENDENDO 10% DE PERDAS DE PONTAS E ARAME 18.FORNECIMENTO,CORTE,DOBRAGEM,MONTAGEM E COLOCACAO DO ACO NAS FORMAS</v>
          </cell>
          <cell r="K569" t="e">
            <v>#REF!</v>
          </cell>
          <cell r="L569" t="e">
            <v>#REF!</v>
          </cell>
          <cell r="M569" t="e">
            <v>#REF!</v>
          </cell>
          <cell r="N569" t="e">
            <v>#REF!</v>
          </cell>
          <cell r="O569" t="e">
            <v>#REF!</v>
          </cell>
          <cell r="P569" t="e">
            <v>#REF!</v>
          </cell>
          <cell r="Q569" t="e">
            <v>#REF!</v>
          </cell>
          <cell r="R569" t="e">
            <v>#REF!</v>
          </cell>
          <cell r="S569" t="e">
            <v>#REF!</v>
          </cell>
          <cell r="T569" t="e">
            <v>#REF!</v>
          </cell>
          <cell r="U569" t="e">
            <v>#REF!</v>
          </cell>
          <cell r="V569" t="str">
            <v>KG</v>
          </cell>
          <cell r="W569">
            <v>736</v>
          </cell>
          <cell r="Y569">
            <v>13.49</v>
          </cell>
          <cell r="Z569">
            <v>12.89</v>
          </cell>
          <cell r="AA569">
            <v>9928.64</v>
          </cell>
          <cell r="AB569">
            <v>9487.0400000000009</v>
          </cell>
        </row>
        <row r="571">
          <cell r="L571" t="str">
            <v>Local</v>
          </cell>
          <cell r="N571" t="str">
            <v>Ø (mm)</v>
          </cell>
          <cell r="P571" t="str">
            <v>Comprimento</v>
          </cell>
          <cell r="R571" t="str">
            <v>Peso kg/m</v>
          </cell>
          <cell r="T571" t="str">
            <v>Total</v>
          </cell>
        </row>
        <row r="572">
          <cell r="L572" t="str">
            <v>Cortina 01 ( Painel 01 - 05)</v>
          </cell>
          <cell r="N572" t="str">
            <v>6.3</v>
          </cell>
          <cell r="P572">
            <v>3002</v>
          </cell>
          <cell r="Q572" t="str">
            <v>x</v>
          </cell>
          <cell r="R572">
            <v>0.245</v>
          </cell>
          <cell r="S572" t="str">
            <v>=</v>
          </cell>
          <cell r="T572">
            <v>736</v>
          </cell>
        </row>
        <row r="573">
          <cell r="T573">
            <v>736</v>
          </cell>
        </row>
        <row r="575">
          <cell r="F575" t="str">
            <v>08.08.06</v>
          </cell>
          <cell r="G575" t="str">
            <v>EMOP</v>
          </cell>
          <cell r="H575" t="str">
            <v>11.009.0072-1</v>
          </cell>
          <cell r="I575" t="str">
            <v>11.009.0072-B</v>
          </cell>
          <cell r="J575" t="str">
            <v>BARRA DE ACO CA-50,COM SALIENCIA OU MOSSA,COEFICIENTE DE CONFORMACAO SUPERFICIAL MINIMO (ADERENCIA) IGUAL A 1,5,DIAMETRODE 8 A 12,5MM,DESTINADA A ARMADURA DE CONCRETO ARMADO,COMPREENDENDO 10% DE PERDAS DE PONTAS E ARAME 18.FORNECIMENTO,CORTE,DOBRAGEM,MONTAGEM E COLOCACAO DO ACO NAS FORMAS</v>
          </cell>
          <cell r="K575" t="e">
            <v>#REF!</v>
          </cell>
          <cell r="L575" t="e">
            <v>#REF!</v>
          </cell>
          <cell r="M575" t="e">
            <v>#REF!</v>
          </cell>
          <cell r="N575" t="e">
            <v>#REF!</v>
          </cell>
          <cell r="O575" t="e">
            <v>#REF!</v>
          </cell>
          <cell r="P575" t="e">
            <v>#REF!</v>
          </cell>
          <cell r="Q575" t="e">
            <v>#REF!</v>
          </cell>
          <cell r="R575" t="e">
            <v>#REF!</v>
          </cell>
          <cell r="S575" t="e">
            <v>#REF!</v>
          </cell>
          <cell r="T575" t="e">
            <v>#REF!</v>
          </cell>
          <cell r="U575" t="e">
            <v>#REF!</v>
          </cell>
          <cell r="V575" t="str">
            <v>KG</v>
          </cell>
          <cell r="W575">
            <v>13862</v>
          </cell>
          <cell r="Y575">
            <v>12.82</v>
          </cell>
          <cell r="Z575">
            <v>12.3</v>
          </cell>
          <cell r="AA575">
            <v>177710.84</v>
          </cell>
          <cell r="AB575">
            <v>170502.6</v>
          </cell>
        </row>
        <row r="577">
          <cell r="L577" t="str">
            <v>Cortina</v>
          </cell>
          <cell r="N577" t="str">
            <v>Ø (mm)</v>
          </cell>
          <cell r="P577" t="str">
            <v>Comprimento</v>
          </cell>
          <cell r="R577" t="str">
            <v>Peso Linear</v>
          </cell>
          <cell r="T577" t="str">
            <v>Total</v>
          </cell>
        </row>
        <row r="578">
          <cell r="L578" t="str">
            <v>Cortina 01 ( Painel 01 - 05)</v>
          </cell>
          <cell r="N578" t="str">
            <v>10.0</v>
          </cell>
          <cell r="P578">
            <v>16886</v>
          </cell>
          <cell r="Q578" t="str">
            <v>x</v>
          </cell>
          <cell r="R578">
            <v>0.61699999999999999</v>
          </cell>
          <cell r="S578" t="str">
            <v>=</v>
          </cell>
          <cell r="T578">
            <v>10419</v>
          </cell>
        </row>
        <row r="579">
          <cell r="N579" t="str">
            <v>12.5</v>
          </cell>
          <cell r="P579">
            <v>3575</v>
          </cell>
          <cell r="Q579" t="str">
            <v>x</v>
          </cell>
          <cell r="R579">
            <v>0.96299999999999997</v>
          </cell>
          <cell r="S579" t="str">
            <v>=</v>
          </cell>
          <cell r="T579">
            <v>3443</v>
          </cell>
        </row>
        <row r="580">
          <cell r="T580">
            <v>13862</v>
          </cell>
        </row>
        <row r="583">
          <cell r="F583" t="str">
            <v>08.08.07</v>
          </cell>
          <cell r="G583" t="str">
            <v>EMOP</v>
          </cell>
          <cell r="H583" t="str">
            <v>11.015.0010-0</v>
          </cell>
          <cell r="I583" t="str">
            <v>11.015.0010-A</v>
          </cell>
          <cell r="J583" t="str">
            <v>ADITIVO EM PO HIDROFUGANTE E IMPERMEABILIZANTE,DESENVOLVIDOCOM NANOTECNOLOGIA,PARA ADICAO EM CONCRETOS E ARGAMASSAS</v>
          </cell>
          <cell r="K583" t="e">
            <v>#REF!</v>
          </cell>
          <cell r="L583" t="e">
            <v>#REF!</v>
          </cell>
          <cell r="M583" t="e">
            <v>#REF!</v>
          </cell>
          <cell r="N583" t="e">
            <v>#REF!</v>
          </cell>
          <cell r="O583" t="e">
            <v>#REF!</v>
          </cell>
          <cell r="P583" t="e">
            <v>#REF!</v>
          </cell>
          <cell r="Q583" t="e">
            <v>#REF!</v>
          </cell>
          <cell r="R583" t="e">
            <v>#REF!</v>
          </cell>
          <cell r="S583" t="e">
            <v>#REF!</v>
          </cell>
          <cell r="T583" t="e">
            <v>#REF!</v>
          </cell>
          <cell r="U583" t="e">
            <v>#REF!</v>
          </cell>
          <cell r="V583" t="str">
            <v>KG</v>
          </cell>
          <cell r="W583">
            <v>424</v>
          </cell>
          <cell r="Y583">
            <v>24.71</v>
          </cell>
          <cell r="Z583">
            <v>24.71</v>
          </cell>
          <cell r="AA583">
            <v>10477.040000000001</v>
          </cell>
          <cell r="AB583">
            <v>10477.040000000001</v>
          </cell>
        </row>
        <row r="585">
          <cell r="N585" t="str">
            <v>Volume</v>
          </cell>
          <cell r="P585" t="str">
            <v>Cimento</v>
          </cell>
          <cell r="R585" t="str">
            <v>Taxa</v>
          </cell>
          <cell r="T585" t="str">
            <v>Total</v>
          </cell>
        </row>
        <row r="586">
          <cell r="N586">
            <v>106</v>
          </cell>
          <cell r="O586" t="str">
            <v>x</v>
          </cell>
          <cell r="P586">
            <v>400</v>
          </cell>
          <cell r="Q586" t="str">
            <v>x</v>
          </cell>
          <cell r="R586">
            <v>0.01</v>
          </cell>
          <cell r="S586" t="str">
            <v>=</v>
          </cell>
          <cell r="T586">
            <v>424</v>
          </cell>
        </row>
        <row r="587">
          <cell r="T587">
            <v>424</v>
          </cell>
        </row>
        <row r="589">
          <cell r="F589" t="str">
            <v>08.08.08</v>
          </cell>
          <cell r="G589" t="str">
            <v>EMOP</v>
          </cell>
          <cell r="H589" t="str">
            <v>11.018.0050-0</v>
          </cell>
          <cell r="I589" t="str">
            <v>11.018.0050-A</v>
          </cell>
          <cell r="J589" t="str">
            <v>JUNTA DE DILATACAO E VEDACAO DE PISOS,LAJES,PILARES,FISSURAS,ALVENARIAS,RESERVATORIOS,ETC,PARA MOVIMENTOS DE -10 A +30MM.FORNECIMENTO E COLOCACAO</v>
          </cell>
          <cell r="K589" t="e">
            <v>#REF!</v>
          </cell>
          <cell r="L589" t="e">
            <v>#REF!</v>
          </cell>
          <cell r="M589" t="e">
            <v>#REF!</v>
          </cell>
          <cell r="N589" t="e">
            <v>#REF!</v>
          </cell>
          <cell r="O589" t="e">
            <v>#REF!</v>
          </cell>
          <cell r="P589" t="e">
            <v>#REF!</v>
          </cell>
          <cell r="Q589" t="e">
            <v>#REF!</v>
          </cell>
          <cell r="R589" t="e">
            <v>#REF!</v>
          </cell>
          <cell r="S589" t="e">
            <v>#REF!</v>
          </cell>
          <cell r="T589" t="e">
            <v>#REF!</v>
          </cell>
          <cell r="U589" t="e">
            <v>#REF!</v>
          </cell>
          <cell r="V589" t="str">
            <v>M</v>
          </cell>
          <cell r="W589">
            <v>22</v>
          </cell>
          <cell r="Y589">
            <v>273</v>
          </cell>
          <cell r="Z589">
            <v>273</v>
          </cell>
          <cell r="AA589">
            <v>6006</v>
          </cell>
          <cell r="AB589">
            <v>6006</v>
          </cell>
        </row>
        <row r="591">
          <cell r="N591" t="str">
            <v>Local</v>
          </cell>
          <cell r="P591" t="str">
            <v>Quantidade</v>
          </cell>
          <cell r="R591" t="str">
            <v>Comprimento</v>
          </cell>
          <cell r="T591" t="str">
            <v>Total</v>
          </cell>
        </row>
        <row r="592">
          <cell r="G592" t="str">
            <v>Junta entre os painéis</v>
          </cell>
          <cell r="N592" t="str">
            <v>Cortina 01 ( Painel 01 - 05)</v>
          </cell>
          <cell r="P592">
            <v>4</v>
          </cell>
          <cell r="Q592" t="str">
            <v>x</v>
          </cell>
          <cell r="R592">
            <v>5.5</v>
          </cell>
          <cell r="S592" t="str">
            <v>=</v>
          </cell>
          <cell r="T592">
            <v>22</v>
          </cell>
        </row>
        <row r="593">
          <cell r="T593">
            <v>22</v>
          </cell>
        </row>
        <row r="595">
          <cell r="F595" t="str">
            <v>08.08.09</v>
          </cell>
          <cell r="G595" t="str">
            <v>EMOP</v>
          </cell>
          <cell r="H595" t="str">
            <v>11.047.0010-1</v>
          </cell>
          <cell r="I595" t="str">
            <v>11.047.0010-B</v>
          </cell>
          <cell r="J595" t="str">
            <v>TIRANTE PROTENDIDO,PARA CARGA DE TRABALHO ATE 34T,DIAMETRO DE 32MM,INCLUSIVE O FORNECIMENTO DA BARRA E BAINHA,PROTECAO ANTICORROSIVA,PREPARO E COLOCACAO NO FURO,EXCLUSIVE LUVAS,PLACAS,CONTRAPORCAS,ETC,PERFURACAO E INJECAO</v>
          </cell>
          <cell r="K595" t="e">
            <v>#REF!</v>
          </cell>
          <cell r="L595" t="e">
            <v>#REF!</v>
          </cell>
          <cell r="M595" t="e">
            <v>#REF!</v>
          </cell>
          <cell r="N595" t="e">
            <v>#REF!</v>
          </cell>
          <cell r="O595" t="e">
            <v>#REF!</v>
          </cell>
          <cell r="P595" t="e">
            <v>#REF!</v>
          </cell>
          <cell r="Q595" t="e">
            <v>#REF!</v>
          </cell>
          <cell r="R595" t="e">
            <v>#REF!</v>
          </cell>
          <cell r="S595" t="e">
            <v>#REF!</v>
          </cell>
          <cell r="T595" t="e">
            <v>#REF!</v>
          </cell>
          <cell r="U595" t="e">
            <v>#REF!</v>
          </cell>
          <cell r="V595" t="str">
            <v>M</v>
          </cell>
          <cell r="W595">
            <v>1500</v>
          </cell>
          <cell r="Y595">
            <v>454.95</v>
          </cell>
          <cell r="Z595">
            <v>445.01</v>
          </cell>
          <cell r="AA595">
            <v>682425</v>
          </cell>
          <cell r="AB595">
            <v>667515</v>
          </cell>
        </row>
        <row r="597">
          <cell r="R597" t="str">
            <v>Comprimento</v>
          </cell>
          <cell r="T597" t="str">
            <v>Total</v>
          </cell>
        </row>
        <row r="598">
          <cell r="G598" t="str">
            <v>Tirante</v>
          </cell>
          <cell r="R598">
            <v>1500</v>
          </cell>
          <cell r="S598" t="str">
            <v>=</v>
          </cell>
          <cell r="T598">
            <v>1500</v>
          </cell>
        </row>
        <row r="599">
          <cell r="T599">
            <v>1500</v>
          </cell>
        </row>
        <row r="601">
          <cell r="F601" t="str">
            <v>08.08.10</v>
          </cell>
          <cell r="G601" t="str">
            <v>EMOP</v>
          </cell>
          <cell r="H601" t="str">
            <v>11.047.0016-0</v>
          </cell>
          <cell r="I601" t="str">
            <v>11.047.0016-A</v>
          </cell>
          <cell r="J601" t="str">
            <v>PROTENSAO PARCIAL E FINAL DE TIRANTE (EXCLUSIVE ESTE),PARA CARGA DE TRABALHO DE 22T,DIAMETRO DE 32MM,INCLUSIVE O FORNECIMENTO E INSTALACAO DA PLACA,ANEL DE ANGULO,PORCAS,CONTRAPORCAS,LUVAS,ETC,PINTURA E PROTECAO DA CABECA,EXCLUSIVE PERFURACAO E INJECAO</v>
          </cell>
          <cell r="K601" t="e">
            <v>#REF!</v>
          </cell>
          <cell r="L601" t="e">
            <v>#REF!</v>
          </cell>
          <cell r="M601" t="e">
            <v>#REF!</v>
          </cell>
          <cell r="N601" t="e">
            <v>#REF!</v>
          </cell>
          <cell r="O601" t="e">
            <v>#REF!</v>
          </cell>
          <cell r="P601" t="e">
            <v>#REF!</v>
          </cell>
          <cell r="Q601" t="e">
            <v>#REF!</v>
          </cell>
          <cell r="R601" t="e">
            <v>#REF!</v>
          </cell>
          <cell r="S601" t="e">
            <v>#REF!</v>
          </cell>
          <cell r="T601" t="e">
            <v>#REF!</v>
          </cell>
          <cell r="U601" t="e">
            <v>#REF!</v>
          </cell>
          <cell r="V601" t="str">
            <v>UN</v>
          </cell>
          <cell r="W601">
            <v>75</v>
          </cell>
          <cell r="Y601">
            <v>1945.8</v>
          </cell>
          <cell r="Z601">
            <v>1858.4</v>
          </cell>
          <cell r="AA601">
            <v>145935</v>
          </cell>
          <cell r="AB601">
            <v>139380</v>
          </cell>
        </row>
        <row r="603">
          <cell r="P603" t="str">
            <v>Local</v>
          </cell>
          <cell r="R603" t="str">
            <v>Quantidade</v>
          </cell>
          <cell r="T603" t="str">
            <v>Total</v>
          </cell>
        </row>
        <row r="604">
          <cell r="G604" t="str">
            <v>Tirante</v>
          </cell>
          <cell r="P604" t="str">
            <v>Cortina 01 ( Painel 01 - 05)</v>
          </cell>
          <cell r="R604">
            <v>75</v>
          </cell>
          <cell r="S604" t="str">
            <v>=</v>
          </cell>
          <cell r="T604">
            <v>75</v>
          </cell>
        </row>
        <row r="605">
          <cell r="T605">
            <v>75</v>
          </cell>
        </row>
        <row r="607">
          <cell r="F607" t="str">
            <v>09</v>
          </cell>
          <cell r="G607" t="str">
            <v>AS BUILT</v>
          </cell>
          <cell r="AA607">
            <v>2083.64</v>
          </cell>
          <cell r="AB607">
            <v>1875.07</v>
          </cell>
        </row>
        <row r="608">
          <cell r="F608" t="str">
            <v>09.01</v>
          </cell>
          <cell r="G608" t="str">
            <v>AS BUILT</v>
          </cell>
          <cell r="AA608">
            <v>2083.64</v>
          </cell>
          <cell r="AB608">
            <v>1875.07</v>
          </cell>
        </row>
        <row r="609">
          <cell r="F609" t="str">
            <v>09.01.01</v>
          </cell>
          <cell r="G609" t="str">
            <v>EMOP</v>
          </cell>
          <cell r="H609" t="str">
            <v>01.050.0300-0</v>
          </cell>
          <cell r="I609" t="str">
            <v>01.050.0300-A</v>
          </cell>
          <cell r="J609" t="str">
            <v>RELATORIO FINAL DE OBRAS OU SERVICOS DE ENGENHARIA,REGISTROFOTOGRAFICO DOS SERVICOS,ACOMPANHADO DE LEGENDAS E INDICACAODA LOCALIZACAO,INFORMACOES CONTRATUAIS,PLANILHA ORCAMENTARIA E DESCRICAO DO ESCOPO DOS SERVICOS REALIZADOS,CONF.RECOMENDACOES E ESPECIFICACOES DO ORGAO CONTRATANTE.O ITEM DEVERA SER MEDIDO PELO NUMERO PRANCHAS ORIGINAIS COMPOE RELATORIO</v>
          </cell>
          <cell r="K609" t="e">
            <v>#REF!</v>
          </cell>
          <cell r="L609" t="e">
            <v>#REF!</v>
          </cell>
          <cell r="M609" t="e">
            <v>#REF!</v>
          </cell>
          <cell r="N609" t="e">
            <v>#REF!</v>
          </cell>
          <cell r="O609" t="e">
            <v>#REF!</v>
          </cell>
          <cell r="P609" t="e">
            <v>#REF!</v>
          </cell>
          <cell r="Q609" t="e">
            <v>#REF!</v>
          </cell>
          <cell r="R609" t="e">
            <v>#REF!</v>
          </cell>
          <cell r="S609" t="e">
            <v>#REF!</v>
          </cell>
          <cell r="T609" t="e">
            <v>#REF!</v>
          </cell>
          <cell r="U609" t="e">
            <v>#REF!</v>
          </cell>
          <cell r="V609" t="str">
            <v>UN</v>
          </cell>
          <cell r="W609">
            <v>1</v>
          </cell>
          <cell r="Y609">
            <v>2083.64</v>
          </cell>
          <cell r="Z609">
            <v>1875.07</v>
          </cell>
          <cell r="AA609">
            <v>2083.64</v>
          </cell>
          <cell r="AB609">
            <v>1875.07</v>
          </cell>
        </row>
        <row r="611">
          <cell r="R611" t="str">
            <v>Quantidade</v>
          </cell>
          <cell r="T611" t="str">
            <v>Total</v>
          </cell>
        </row>
        <row r="612">
          <cell r="R612">
            <v>1</v>
          </cell>
          <cell r="S612" t="str">
            <v>=</v>
          </cell>
          <cell r="T612">
            <v>1</v>
          </cell>
        </row>
        <row r="613">
          <cell r="T613">
            <v>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3.%20Or&#231;amento/Planiha%20Or&#231;ament&#225;ria_Conten&#231;&#227;o%20Imbu&#237;-Paquequer_rev%209-trecho%201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Delton de Souza Lima" refreshedDate="45901.696794328702" createdVersion="6" refreshedVersion="6" minRefreshableVersion="3" recordCount="747" xr:uid="{C37B0B18-CF91-4FC8-9900-754918641447}">
  <cacheSource type="worksheet">
    <worksheetSource ref="F18:F765" sheet="MEMÓRIA DE CÁLCULO" r:id="rId2"/>
  </cacheSource>
  <cacheFields count="1">
    <cacheField name="ITEM" numFmtId="0">
      <sharedItems containsBlank="1" count="2008">
        <s v="01"/>
        <s v="01.01"/>
        <s v="01.01.01"/>
        <m/>
        <s v="01.01.02"/>
        <s v="01.01.03"/>
        <s v="01.01.04"/>
        <s v="01.01.05"/>
        <s v="01.02"/>
        <s v="01.02.01"/>
        <s v="01.02.02"/>
        <s v="01.03"/>
        <s v="01.03.01"/>
        <s v="01.04"/>
        <s v="01.04.01"/>
        <s v="01.05"/>
        <s v="01.05.01"/>
        <s v="01.05.02"/>
        <s v="02"/>
        <s v="02.01"/>
        <s v="02.01.01"/>
        <s v="02.02"/>
        <s v="02.02.01"/>
        <s v="02.03"/>
        <s v="02.03.01"/>
        <s v="02.04"/>
        <s v="02.04.01"/>
        <s v="03"/>
        <s v="03.01"/>
        <s v="03.01.01"/>
        <s v="03.01.02"/>
        <s v="03.01.03"/>
        <s v="03.01.04"/>
        <s v="04"/>
        <s v="04.01"/>
        <s v="04.01.01"/>
        <s v="04.01.02"/>
        <s v="04.01.03"/>
        <s v="04.01.04"/>
        <s v="04.01.05"/>
        <s v="04.01.06"/>
        <s v="04.01.07"/>
        <s v="04.01.08"/>
        <s v="04.01.09"/>
        <s v="04.01.10"/>
        <s v="05"/>
        <s v="05.01"/>
        <s v="05.01.01"/>
        <s v="05.01.02"/>
        <s v="06"/>
        <s v="06.01"/>
        <s v="06.01.01"/>
        <s v="07"/>
        <s v="07.01"/>
        <s v="07.01.01"/>
        <s v="07.02"/>
        <s v="07.02.01"/>
        <s v="07.02.02"/>
        <s v="07.02.03"/>
        <s v="07.02.04"/>
        <s v="07.02.05"/>
        <s v="07.02.06"/>
        <s v="07.02.07"/>
        <s v="07.02.08"/>
        <s v="07.02.09"/>
        <s v="07.02.10"/>
        <s v="07.02.11"/>
        <s v="07.02.12"/>
        <s v="07.02.13"/>
        <s v="07.02.14"/>
        <s v="08"/>
        <s v="08.01"/>
        <s v="08.01.01"/>
        <s v="08.02"/>
        <s v="08.02.01"/>
        <s v="08.03"/>
        <s v="08.03.01"/>
        <s v="08.03.02"/>
        <s v="08.03.03"/>
        <s v="08.03.04"/>
        <s v="08.03.05"/>
        <s v="08.03.06"/>
        <s v="08.04"/>
        <s v="08.04.01"/>
        <s v="08.05"/>
        <s v="08.05.01"/>
        <s v="08.05.02"/>
        <s v="08.05.03"/>
        <s v="08.06"/>
        <s v="08.06.01"/>
        <s v="08.07"/>
        <s v="08.07.01"/>
        <s v="08.07.02"/>
        <s v="08.08"/>
        <s v="08.08.01"/>
        <s v="08.08.02"/>
        <s v="08.08.03"/>
        <s v="08.08.04"/>
        <s v="08.08.05"/>
        <s v="08.08.06"/>
        <s v="08.08.07"/>
        <s v="08.08.08"/>
        <s v="08.08.09"/>
        <s v="08.08.10"/>
        <s v="09"/>
        <s v="09.01"/>
        <s v="09.01.01"/>
        <s v="07.05.12" u="1"/>
        <s v="08.05.04" u="1"/>
        <e v="#VALUE!" u="1"/>
        <s v="08.05.14" u="1"/>
        <s v="09.05.06" u="1"/>
        <s v="09.05.16" u="1"/>
        <s v="01.04.07" u="1"/>
        <s v="09.05.26" u="1"/>
        <s v="12.04.01" u="1"/>
        <s v="09.13" u="1"/>
        <s v="09.10.10" u="1"/>
        <s v="06.05.01" u="1"/>
        <s v="06.05.11" u="1"/>
        <s v="07.05.03" u="1"/>
        <s v="07.05.13" u="1"/>
        <s v="11.07" u="1"/>
        <s v="08.05.05" u="1"/>
        <s v="08.05.15" u="1"/>
        <s v="09.05.07" u="1"/>
        <s v="09.05.17" u="1"/>
        <s v="01.04.08" u="1"/>
        <s v="09.05.27" u="1"/>
        <s v="12.04.02" u="1"/>
        <s v="05.08" u="1"/>
        <s v="09.10.01" u="1"/>
        <s v="09.10.11" u="1"/>
        <s v="05.05.10" u="1"/>
        <s v="06.05.02" u="1"/>
        <s v="06.05.12" u="1"/>
        <s v="07.05.04" u="1"/>
        <s v="07.05.14" u="1"/>
        <s v="08.05.06" u="1"/>
        <s v="08.05.16" u="1"/>
        <s v="09.05.08" u="1"/>
        <s v="09.05.18" u="1"/>
        <s v="09.05.28" u="1"/>
        <s v="11.04.01" u="1"/>
        <s v="08.13" u="1"/>
        <s v="12.04.03" u="1"/>
        <s v="08.10.10" u="1"/>
        <s v="08.10.20" u="1"/>
        <s v="08.10.30" u="1"/>
        <s v="09.10.02" u="1"/>
        <s v="08.10.40" u="1"/>
        <s v="09.10.12" u="1"/>
        <s v="08.10.50" u="1"/>
        <s v="05.05.01" u="1"/>
        <s v="08.10.60" u="1"/>
        <s v="05.05.11" u="1"/>
        <s v="06.05.03" u="1"/>
        <s v="06.05.13" u="1"/>
        <s v="10.07" u="1"/>
        <s v="07.05.05" u="1"/>
        <s v="07.05.15" u="1"/>
        <s v="08.05.07" u="1"/>
        <s v="08.05.17" u="1"/>
        <s v="10.04.10" u="1"/>
        <s v="09.05.09" u="1"/>
        <s v="09.05.19" u="1"/>
        <s v="09.05.29" u="1"/>
        <s v="11.04.02" u="1"/>
        <s v="12.04.04" u="1"/>
        <s v="04.08" u="1"/>
        <s v="08.10.01" u="1"/>
        <s v="08.10.11" u="1"/>
        <s v="08.10.21" u="1"/>
        <s v="08.10.31" u="1"/>
        <s v="04.05.10" u="1"/>
        <s v="09.10.03" u="1"/>
        <s v="08.10.41" u="1"/>
        <s v="09.10.13" u="1"/>
        <s v="07.03" u="1"/>
        <s v="08.10.51" u="1"/>
        <s v="05.05.02" u="1"/>
        <s v="08.10.61" u="1"/>
        <s v="05.05.12" u="1"/>
        <s v="06.05.04" u="1"/>
        <s v="06.05.14" u="1"/>
        <s v="07.05.06" u="1"/>
        <s v="07.05.16" u="1"/>
        <s v="08.05.08" u="1"/>
        <s v="08.05.18" u="1"/>
        <s v="10.04.01" u="1"/>
        <s v="11.04.03" u="1"/>
        <s v="08.10.02" u="1"/>
        <s v="08.10.12" u="1"/>
        <s v="08.10.22" u="1"/>
        <s v="04.05.01" u="1"/>
        <s v="08.10.32" u="1"/>
        <s v="04.05.11" u="1"/>
        <s v="09.10.04" u="1"/>
        <s v="08.10.42" u="1"/>
        <s v="09.10.14" u="1"/>
        <s v="08.10.52" u="1"/>
        <s v="05.05.03" u="1"/>
        <s v="08.10.62" u="1"/>
        <s v="05.05.13" u="1"/>
        <s v="06.05.05" u="1"/>
        <s v="06.05.15" u="1"/>
        <s v="07.05.07" u="1"/>
        <s v="07.05.17" u="1"/>
        <s v="08.05.09" u="1"/>
        <s v="12.02" u="1"/>
        <s v="08.05.19" u="1"/>
        <s v="10.04.02" u="1"/>
        <s v="11.04.04" u="1"/>
        <s v="03.08" u="1"/>
        <s v="07.10.01" u="1"/>
        <s v="03.05.10" u="1"/>
        <s v="08.10.03" u="1"/>
        <s v="08.10.13" u="1"/>
        <s v="06.03" u="1"/>
        <s v="08.10.23" u="1"/>
        <s v="04.05.02" u="1"/>
        <s v="08.10.33" u="1"/>
        <s v="04.05.12" u="1"/>
        <s v="09.10.05" u="1"/>
        <s v="08.10.43" u="1"/>
        <s v="08.10.53" u="1"/>
        <s v="05.05.04" u="1"/>
        <s v="08.10.63" u="1"/>
        <s v="05.05.14" u="1"/>
        <s v="06.05.06" u="1"/>
        <s v="06.05.16" u="1"/>
        <s v="07.05.08" u="1"/>
        <s v="07.05.18" u="1"/>
        <s v="06.13" u="1"/>
        <s v="10.04.03" u="1"/>
        <s v="07.10.02" u="1"/>
        <s v="03.05.01" u="1"/>
        <s v="03.05.11" u="1"/>
        <s v="08.10.04" u="1"/>
        <s v="08.10.14" u="1"/>
        <s v="08.10.24" u="1"/>
        <s v="04.05.03" u="1"/>
        <s v="08.10.34" u="1"/>
        <s v="04.05.13" u="1"/>
        <s v="09.10.06" u="1"/>
        <s v="08.10.44" u="1"/>
        <s v="08.10.54" u="1"/>
        <s v="05.05.05" u="1"/>
        <s v="05.05.15" u="1"/>
        <s v="06.05.07" u="1"/>
        <s v="06.05.17" u="1"/>
        <s v="07.05.09" u="1"/>
        <s v="11.02" u="1"/>
        <s v="03.15.01" u="1"/>
        <s v="07.05.19" u="1"/>
        <s v="10.04.04" u="1"/>
        <s v="02.08" u="1"/>
        <s v="06.10.01" u="1"/>
        <s v="07.10.03" u="1"/>
        <s v="05.03" u="1"/>
        <s v="03.05.02" u="1"/>
        <s v="03.05.12" u="1"/>
        <s v="08.10.05" u="1"/>
        <s v="08.10.15" u="1"/>
        <s v="08.10.25" u="1"/>
        <s v="04.05.04" u="1"/>
        <s v="08.10.35" u="1"/>
        <s v="04.05.14" u="1"/>
        <s v="09.10.07" u="1"/>
        <s v="08.10.45" u="1"/>
        <s v="08.10.55" u="1"/>
        <s v="05.05.06" u="1"/>
        <s v="05.05.16" u="1"/>
        <s v="06.05.08" u="1"/>
        <s v="06.05.18" u="1"/>
        <s v="05.13" u="1"/>
        <s v="10.04.05" u="1"/>
        <s v="06.10.02" u="1"/>
        <s v="02.05.01" u="1"/>
        <s v="03.05.03" u="1"/>
        <s v="03.05.13" u="1"/>
        <s v="08.10.06" u="1"/>
        <s v="08.10.16" u="1"/>
        <s v="08.10.26" u="1"/>
        <s v="04.05.05" u="1"/>
        <s v="08.10.36" u="1"/>
        <s v="09.10.08" u="1"/>
        <s v="08.10.46" u="1"/>
        <s v="08.10.56" u="1"/>
        <s v="05.05.07" u="1"/>
        <s v="05.05.17" u="1"/>
        <s v="06.05.09" u="1"/>
        <s v="10.02" u="1"/>
        <s v="06.05.19" u="1"/>
        <s v="10.04.06" u="1"/>
        <s v="05.10.01" u="1"/>
        <s v="06.10.03" u="1"/>
        <s v="04.03" u="1"/>
        <s v="02.05.02" u="1"/>
        <s v="03.05.04" u="1"/>
        <s v="03.05.14" u="1"/>
        <s v="08.10.07" u="1"/>
        <s v="08.10.17" u="1"/>
        <s v="08.10.27" u="1"/>
        <s v="04.05.06" u="1"/>
        <s v="08.10.37" u="1"/>
        <s v="09.10.09" u="1"/>
        <s v="08.10.47" u="1"/>
        <s v="08.10.57" u="1"/>
        <s v="05.05.08" u="1"/>
        <s v="05.05.18" u="1"/>
        <s v="04.13" u="1"/>
        <s v="09.09" u="1"/>
        <s v="10.04.07" u="1"/>
        <s v="05.10.02" u="1"/>
        <s v="09.06.10" u="1"/>
        <s v="09.06.20" u="1"/>
        <s v="06.10.04" u="1"/>
        <s v="02.05.03" u="1"/>
        <s v="03.05.05" u="1"/>
        <s v="03.05.15" u="1"/>
        <s v="08.10.08" u="1"/>
        <s v="08.10.18" u="1"/>
        <s v="08.10.28" u="1"/>
        <s v="04.05.07" u="1"/>
        <s v="08.10.38" u="1"/>
        <s v="08.10.48" u="1"/>
        <s v="08.10.58" u="1"/>
        <s v="05.05.09" u="1"/>
        <s v="05.05.19" u="1"/>
        <s v="04.10.01" u="1"/>
        <s v="10.04.08" u="1"/>
        <s v="05.10.03" u="1"/>
        <s v="09.06.01" u="1"/>
        <s v="03.03" u="1"/>
        <s v="09.06.11" u="1"/>
        <s v="09.06.21" u="1"/>
        <s v="06.10.05" u="1"/>
        <s v="03.05.06" u="1"/>
        <s v="03.05.16" u="1"/>
        <s v="08.10.09" u="1"/>
        <s v="08.10.19" u="1"/>
        <s v="08.10.29" u="1"/>
        <s v="04.05.08" u="1"/>
        <s v="08.10.39" u="1"/>
        <s v="08.10.49" u="1"/>
        <s v="08.10.59" u="1"/>
        <s v="03.13" u="1"/>
        <s v="08.09" u="1"/>
        <s v="04.10.02" u="1"/>
        <s v="08.06.10" u="1"/>
        <s v="08.06.20" u="1"/>
        <s v="10.04.09" u="1"/>
        <s v="05.10.04" u="1"/>
        <s v="09.06.02" u="1"/>
        <s v="09.06.12" u="1"/>
        <s v="09.06.22" u="1"/>
        <s v="06.10.06" u="1"/>
        <s v="03.05.07" u="1"/>
        <s v="03.05.17" u="1"/>
        <s v="04.05.09" u="1"/>
        <s v="03.10.01" u="1"/>
        <s v="04.10.03" u="1"/>
        <s v="08.06.11" u="1"/>
        <s v="08.06.21" u="1"/>
        <s v="05.10.05" u="1"/>
        <s v="09.06.03" u="1"/>
        <s v="09.06.13" u="1"/>
        <s v="09.06.23" u="1"/>
        <s v="03.05.08" u="1"/>
        <s v="07.09" u="1"/>
        <s v="03.10.02" u="1"/>
        <s v="07.06.10" u="1"/>
        <s v="07.06.20" u="1"/>
        <s v="04.10.04" u="1"/>
        <s v="08.06.02" u="1"/>
        <s v="08.06.12" u="1"/>
        <s v="08.06.22" u="1"/>
        <s v="05.10.06" u="1"/>
        <s v="09.06.04" u="1"/>
        <s v="09.06.14" u="1"/>
        <s v="09.06.24" u="1"/>
        <s v="03.05.09" u="1"/>
        <s v="03.10.03" u="1"/>
        <s v="07.06.01" u="1"/>
        <s v="07.06.11" u="1"/>
        <s v="07.06.21" u="1"/>
        <s v="04.10.05" u="1"/>
        <s v="08.06.03" u="1"/>
        <s v="08.06.13" u="1"/>
        <s v="08.06.23" u="1"/>
        <s v="12.08" u="1"/>
        <s v="09.06.05" u="1"/>
        <s v="09.06.15" u="1"/>
        <s v="09.06.25" u="1"/>
        <s v="06.09" u="1"/>
        <s v="06.06.10" u="1"/>
        <s v="06.06.20" u="1"/>
        <s v="09.04" u="1"/>
        <s v="03.10.04" u="1"/>
        <s v="07.06.02" u="1"/>
        <s v="07.06.12" u="1"/>
        <s v="07.06.22" u="1"/>
        <s v="04.10.06" u="1"/>
        <s v="08.06.04" u="1"/>
        <s v="08.06.14" u="1"/>
        <s v="08.06.24" u="1"/>
        <s v="09.01.10" u="1"/>
        <s v="09.06.06" u="1"/>
        <s v="09.06.16" u="1"/>
        <s v="09.06.26" u="1"/>
        <s v="12.05.01" u="1"/>
        <s v="09.14" u="1"/>
        <s v="09.11.10" u="1"/>
        <s v="09.11.20" u="1"/>
        <s v="09.11.30" u="1"/>
        <s v="09.11.40" u="1"/>
        <s v="09.11.50" u="1"/>
        <s v="06.06.01" u="1"/>
        <s v="09.11.60" u="1"/>
        <s v="06.06.11" u="1"/>
        <s v="06.06.21" u="1"/>
        <s v="03.10.05" u="1"/>
        <s v="07.06.03" u="1"/>
        <s v="07.06.13" u="1"/>
        <s v="07.06.23" u="1"/>
        <s v="11.08" u="1"/>
        <s v="08.06.05" u="1"/>
        <s v="08.06.15" u="1"/>
        <s v="08.06.25" u="1"/>
        <s v="09.01.11" u="1"/>
        <s v="09.06.07" u="1"/>
        <s v="09.06.17" u="1"/>
        <s v="09.06.27" u="1"/>
        <s v="12.05.02" u="1"/>
        <s v="05.09" u="1"/>
        <s v="09.11.01" u="1"/>
        <s v="09.11.11" u="1"/>
        <s v="09.11.21" u="1"/>
        <s v="09.11.31" u="1"/>
        <s v="05.06.10" u="1"/>
        <s v="09.11.41" u="1"/>
        <s v="05.06.20" u="1"/>
        <s v="09.11.51" u="1"/>
        <s v="06.06.02" u="1"/>
        <s v="09.11.61" u="1"/>
        <s v="06.06.12" u="1"/>
        <s v="06.06.22" u="1"/>
        <s v="03.10.06" u="1"/>
        <s v="07.06.04" u="1"/>
        <s v="07.06.14" u="1"/>
        <s v="07.06.24" u="1"/>
        <s v="08.01.10" u="1"/>
        <s v="08.06.06" u="1"/>
        <s v="08.06.16" u="1"/>
        <s v="08.06.26" u="1"/>
        <s v="09.01.02" u="1"/>
        <s v="09.01.12" u="1"/>
        <s v="09.06.08" u="1"/>
        <s v="09.06.18" u="1"/>
        <s v="09.06.28" u="1"/>
        <s v="11.05.01" u="1"/>
        <s v="08.14" u="1"/>
        <s v="12.05.03" u="1"/>
        <s v="08.11.10" u="1"/>
        <s v="08.11.20" u="1"/>
        <s v="08.11.30" u="1"/>
        <s v="09.11.02" u="1"/>
        <s v="08.11.40" u="1"/>
        <s v="09.11.12" u="1"/>
        <s v="08.11.50" u="1"/>
        <s v="09.11.22" u="1"/>
        <s v="05.06.01" u="1"/>
        <s v="08.11.60" u="1"/>
        <s v="09.11.32" u="1"/>
        <s v="05.06.11" u="1"/>
        <s v="09.11.42" u="1"/>
        <s v="05.06.21" u="1"/>
        <s v="09.11.52" u="1"/>
        <s v="06.06.03" u="1"/>
        <s v="09.11.62" u="1"/>
        <s v="06.06.13" u="1"/>
        <s v="06.06.23" u="1"/>
        <s v="10.08" u="1"/>
        <s v="07.06.05" u="1"/>
        <s v="07.06.15" u="1"/>
        <s v="07.06.25" u="1"/>
        <s v="08.01.11" u="1"/>
        <s v="08.06.07" u="1"/>
        <s v="08.06.17" u="1"/>
        <s v="08.06.27" u="1"/>
        <s v="09.01.03" u="1"/>
        <s v="09.01.13" u="1"/>
        <s v="09.06.09" u="1"/>
        <s v="09.06.19" u="1"/>
        <s v="09.06.29" u="1"/>
        <s v="11.05.02" u="1"/>
        <s v="12.05.04" u="1"/>
        <s v="04.09" u="1"/>
        <s v="08.11.01" u="1"/>
        <s v="08.11.11" u="1"/>
        <s v="08.11.21" u="1"/>
        <s v="08.11.31" u="1"/>
        <s v="09.11.03" u="1"/>
        <s v="08.11.41" u="1"/>
        <s v="09.11.13" u="1"/>
        <s v="07.04" u="1"/>
        <s v="08.11.51" u="1"/>
        <s v="09.11.23" u="1"/>
        <s v="05.06.02" u="1"/>
        <s v="08.11.61" u="1"/>
        <s v="09.11.33" u="1"/>
        <s v="05.06.12" u="1"/>
        <s v="09.11.43" u="1"/>
        <s v="05.06.22" u="1"/>
        <s v="09.11.53" u="1"/>
        <s v="06.06.04" u="1"/>
        <s v="09.11.63" u="1"/>
        <s v="06.06.14" u="1"/>
        <s v="06.06.24" u="1"/>
        <s v="07.01.10" u="1"/>
        <s v="07.06.06" u="1"/>
        <s v="07.06.16" u="1"/>
        <s v="07.06.26" u="1"/>
        <s v="08.01.02" u="1"/>
        <s v="08.01.12" u="1"/>
        <s v="08.06.08" u="1"/>
        <s v="08.06.18" u="1"/>
        <s v="08.06.28" u="1"/>
        <s v="10.05.01" u="1"/>
        <s v="09.01.04" u="1"/>
        <s v="09.01.14" u="1"/>
        <s v="11.05.03" u="1"/>
        <s v="08.11.02" u="1"/>
        <s v="08.11.12" u="1"/>
        <s v="08.11.22" u="1"/>
        <s v="04.06.01" u="1"/>
        <s v="08.11.32" u="1"/>
        <s v="09.11.04" u="1"/>
        <s v="08.11.42" u="1"/>
        <s v="09.11.14" u="1"/>
        <s v="08.11.52" u="1"/>
        <s v="09.11.24" u="1"/>
        <s v="05.06.03" u="1"/>
        <s v="08.11.62" u="1"/>
        <s v="09.11.34" u="1"/>
        <s v="05.06.13" u="1"/>
        <s v="09.11.44" u="1"/>
        <s v="05.06.23" u="1"/>
        <s v="09.11.54" u="1"/>
        <s v="06.06.05" u="1"/>
        <s v="06.06.15" u="1"/>
        <s v="06.06.25" u="1"/>
        <s v="07.01.11" u="1"/>
        <s v="07.06.07" u="1"/>
        <s v="07.06.17" u="1"/>
        <s v="07.06.27" u="1"/>
        <s v="08.01.03" u="1"/>
        <s v="08.01.13" u="1"/>
        <s v="08.06.09" u="1"/>
        <s v="12.03" u="1"/>
        <s v="08.06.19" u="1"/>
        <s v="08.06.29" u="1"/>
        <s v="10.05.02" u="1"/>
        <s v="09.01.05" u="1"/>
        <s v="09.01.15" u="1"/>
        <s v="11.05.04" u="1"/>
        <s v="03.09" u="1"/>
        <s v="08.11.03" u="1"/>
        <s v="08.11.13" u="1"/>
        <s v="06.04" u="1"/>
        <s v="08.11.23" u="1"/>
        <s v="04.06.02" u="1"/>
        <s v="08.11.33" u="1"/>
        <s v="09.11.05" u="1"/>
        <s v="08.11.43" u="1"/>
        <s v="09.11.15" u="1"/>
        <s v="08.11.53" u="1"/>
        <s v="09.11.25" u="1"/>
        <s v="05.06.04" u="1"/>
        <s v="08.11.63" u="1"/>
        <s v="09.11.35" u="1"/>
        <s v="05.06.14" u="1"/>
        <s v="09.11.45" u="1"/>
        <s v="05.06.24" u="1"/>
        <s v="09.11.55" u="1"/>
        <s v="06.01.10" u="1"/>
        <s v="06.06.06" u="1"/>
        <s v="06.01.20" u="1"/>
        <s v="06.06.16" u="1"/>
        <s v="06.01.30" u="1"/>
        <s v="06.06.26" u="1"/>
        <s v="07.01.02" u="1"/>
        <s v="07.01.12" u="1"/>
        <s v="07.06.08" u="1"/>
        <s v="07.06.18" u="1"/>
        <s v="07.06.28" u="1"/>
        <s v="08.01.04" u="1"/>
        <s v="08.01.14" u="1"/>
        <s v="06.14" u="1"/>
        <s v="10.05.03" u="1"/>
        <s v="09.01.06" u="1"/>
        <s v="09.01.16" u="1"/>
        <s v="06.11.10" u="1"/>
        <s v="06.11.20" u="1"/>
        <s v="06.11.30" u="1"/>
        <s v="06.11.40" u="1"/>
        <s v="06.11.50" u="1"/>
        <s v="03.06.01" u="1"/>
        <s v="06.11.60" u="1"/>
        <s v="08.11.04" u="1"/>
        <s v="08.11.14" u="1"/>
        <s v="08.11.24" u="1"/>
        <s v="04.06.03" u="1"/>
        <s v="08.11.34" u="1"/>
        <s v="09.11.06" u="1"/>
        <s v="08.11.44" u="1"/>
        <s v="09.11.16" u="1"/>
        <s v="08.11.54" u="1"/>
        <s v="09.11.26" u="1"/>
        <s v="05.06.05" u="1"/>
        <s v="09.11.36" u="1"/>
        <s v="05.06.15" u="1"/>
        <s v="09.11.46" u="1"/>
        <s v="05.06.25" u="1"/>
        <s v="09.11.56" u="1"/>
        <s v="06.01.11" u="1"/>
        <s v="06.06.07" u="1"/>
        <s v="06.01.21" u="1"/>
        <s v="06.06.17" u="1"/>
        <s v="06.01.31" u="1"/>
        <s v="06.06.27" u="1"/>
        <s v="07.01.03" u="1"/>
        <s v="07.01.13" u="1"/>
        <s v="07.06.09" u="1"/>
        <s v="11.03" u="1"/>
        <s v="07.06.19" u="1"/>
        <s v="07.06.29" u="1"/>
        <s v="08.01.05" u="1"/>
        <s v="08.01.15" u="1"/>
        <s v="10.05.04" u="1"/>
        <s v="02.09" u="1"/>
        <s v="09.01.07" u="1"/>
        <s v="09.01.17" u="1"/>
        <s v="06.11.01" u="1"/>
        <s v="06.11.11" u="1"/>
        <s v="06.11.21" u="1"/>
        <s v="06.11.31" u="1"/>
        <s v="06.11.41" u="1"/>
        <s v="05.04" u="1"/>
        <s v="06.11.51" u="1"/>
        <s v="03.06.02" u="1"/>
        <s v="06.11.61" u="1"/>
        <s v="08.11.05" u="1"/>
        <s v="08.11.15" u="1"/>
        <s v="08.11.25" u="1"/>
        <s v="08.11.35" u="1"/>
        <s v="09.11.07" u="1"/>
        <s v="08.11.45" u="1"/>
        <s v="09.11.17" u="1"/>
        <s v="08.11.55" u="1"/>
        <s v="05.01.10" u="1"/>
        <s v="09.11.27" u="1"/>
        <s v="05.06.06" u="1"/>
        <s v="05.01.20" u="1"/>
        <s v="09.11.37" u="1"/>
        <s v="05.06.16" u="1"/>
        <s v="05.01.30" u="1"/>
        <s v="09.11.47" u="1"/>
        <s v="05.06.26" u="1"/>
        <s v="06.01.02" u="1"/>
        <s v="09.11.57" u="1"/>
        <s v="06.01.12" u="1"/>
        <s v="06.06.08" u="1"/>
        <s v="06.01.22" u="1"/>
        <s v="06.06.18" u="1"/>
        <s v="06.01.32" u="1"/>
        <s v="06.06.28" u="1"/>
        <s v="07.01.04" u="1"/>
        <s v="07.01.14" u="1"/>
        <s v="05.14" u="1"/>
        <s v="08.01.06" u="1"/>
        <s v="08.01.16" u="1"/>
        <s v="09.01.08" u="1"/>
        <s v="05.11.10" u="1"/>
        <s v="06.11.02" u="1"/>
        <s v="06.11.12" u="1"/>
        <s v="06.11.22" u="1"/>
        <s v="02.06.01" u="1"/>
        <s v="06.11.32" u="1"/>
        <s v="06.11.42" u="1"/>
        <s v="06.11.52" u="1"/>
        <s v="03.06.03" u="1"/>
        <s v="06.11.62" u="1"/>
        <s v="08.11.06" u="1"/>
        <s v="08.11.16" u="1"/>
        <s v="08.11.26" u="1"/>
        <s v="08.11.36" u="1"/>
        <s v="09.11.08" u="1"/>
        <s v="08.11.46" u="1"/>
        <s v="09.11.18" u="1"/>
        <s v="08.11.56" u="1"/>
        <s v="05.01.11" u="1"/>
        <s v="09.11.28" u="1"/>
        <s v="05.06.07" u="1"/>
        <s v="05.01.21" u="1"/>
        <s v="09.11.38" u="1"/>
        <s v="05.06.17" u="1"/>
        <s v="05.01.31" u="1"/>
        <s v="09.11.48" u="1"/>
        <s v="05.06.27" u="1"/>
        <s v="06.01.03" u="1"/>
        <s v="09.11.58" u="1"/>
        <s v="06.01.13" u="1"/>
        <s v="06.06.09" u="1"/>
        <s v="06.01.23" u="1"/>
        <s v="10.03" u="1"/>
        <s v="06.06.19" u="1"/>
        <s v="06.01.33" u="1"/>
        <s v="06.06.29" u="1"/>
        <s v="07.01.05" u="1"/>
        <s v="07.01.15" u="1"/>
        <s v="08.01.07" u="1"/>
        <s v="08.01.17" u="1"/>
        <s v="09.01.09" u="1"/>
        <s v="05.11.01" u="1"/>
        <s v="05.11.11" u="1"/>
        <s v="06.11.03" u="1"/>
        <s v="06.11.13" u="1"/>
        <s v="04.04" u="1"/>
        <s v="06.11.23" u="1"/>
        <s v="02.06.02" u="1"/>
        <s v="06.11.33" u="1"/>
        <s v="06.11.43" u="1"/>
        <s v="06.11.53" u="1"/>
        <s v="03.06.04" u="1"/>
        <s v="06.11.63" u="1"/>
        <s v="08.11.07" u="1"/>
        <s v="08.11.17" u="1"/>
        <s v="08.11.27" u="1"/>
        <s v="08.11.37" u="1"/>
        <s v="09.11.09" u="1"/>
        <s v="08.11.47" u="1"/>
        <s v="09.11.19" u="1"/>
        <s v="08.11.57" u="1"/>
        <s v="05.01.12" u="1"/>
        <s v="09.11.29" u="1"/>
        <s v="05.06.08" u="1"/>
        <s v="05.01.22" u="1"/>
        <s v="09.11.39" u="1"/>
        <s v="05.06.18" u="1"/>
        <s v="05.01.32" u="1"/>
        <s v="09.11.49" u="1"/>
        <s v="05.06.28" u="1"/>
        <s v="06.01.04" u="1"/>
        <s v="09.11.59" u="1"/>
        <s v="06.01.14" u="1"/>
        <s v="04.14" u="1"/>
        <s v="06.01.24" u="1"/>
        <s v="06.01.34" u="1"/>
        <s v="07.01.06" u="1"/>
        <s v="08.01.08" u="1"/>
        <s v="04.11.10" u="1"/>
        <s v="05.11.02" u="1"/>
        <s v="05.11.12" u="1"/>
        <s v="09.07.10" u="1"/>
        <s v="01.06.01" u="1"/>
        <s v="06.11.04" u="1"/>
        <s v="06.11.14" u="1"/>
        <s v="06.11.24" u="1"/>
        <s v="06.11.34" u="1"/>
        <s v="06.11.44" u="1"/>
        <s v="06.11.54" u="1"/>
        <s v="03.06.05" u="1"/>
        <s v="08.11.08" u="1"/>
        <s v="08.11.18" u="1"/>
        <s v="04.01.11" u="1"/>
        <s v="08.11.28" u="1"/>
        <s v="08.11.38" u="1"/>
        <s v="08.11.48" u="1"/>
        <s v="05.01.03" u="1"/>
        <s v="08.11.58" u="1"/>
        <s v="05.01.13" u="1"/>
        <s v="05.06.09" u="1"/>
        <s v="05.01.23" u="1"/>
        <s v="05.06.19" u="1"/>
        <s v="05.01.33" u="1"/>
        <s v="05.06.29" u="1"/>
        <s v="06.01.05" u="1"/>
        <s v="06.01.15" u="1"/>
        <s v="06.01.25" u="1"/>
        <s v="06.01.35" u="1"/>
        <s v="07.01.07" u="1"/>
        <s v="08.01.09" u="1"/>
        <s v="04.11.01" u="1"/>
        <s v="04.11.11" u="1"/>
        <s v="05.11.03" u="1"/>
        <s v="09.07.01" u="1"/>
        <s v="05.11.13" u="1"/>
        <s v="03.04" u="1"/>
        <s v="09.07.11" u="1"/>
        <s v="06.11.05" u="1"/>
        <s v="06.11.15" u="1"/>
        <s v="06.11.25" u="1"/>
        <s v="06.11.35" u="1"/>
        <s v="06.11.45" u="1"/>
        <s v="06.11.55" u="1"/>
        <s v="03.01.10" u="1"/>
        <s v="03.01.20" u="1"/>
        <s v="08.11.09" u="1"/>
        <s v="08.11.19" u="1"/>
        <s v="04.01.12" u="1"/>
        <s v="08.11.29" u="1"/>
        <s v="08.11.39" u="1"/>
        <s v="08.11.49" u="1"/>
        <s v="05.01.04" u="1"/>
        <s v="08.11.59" u="1"/>
        <s v="05.01.14" u="1"/>
        <s v="03.14" u="1"/>
        <s v="05.01.24" u="1"/>
        <s v="05.01.34" u="1"/>
        <s v="06.01.06" u="1"/>
        <s v="06.01.16" u="1"/>
        <s v="06.01.26" u="1"/>
        <s v="06.01.36" u="1"/>
        <s v="07.01.08" u="1"/>
        <s v="03.11.10" u="1"/>
        <s v="04.11.02" u="1"/>
        <s v="04.11.12" u="1"/>
        <s v="08.07.10" u="1"/>
        <s v="05.11.04" u="1"/>
        <s v="09.07.02" u="1"/>
        <s v="05.11.14" u="1"/>
        <s v="09.07.12" u="1"/>
        <s v="06.11.06" u="1"/>
        <s v="06.11.16" u="1"/>
        <s v="06.11.26" u="1"/>
        <s v="06.11.36" u="1"/>
        <s v="06.11.46" u="1"/>
        <s v="06.11.56" u="1"/>
        <s v="03.01.11" u="1"/>
        <s v="03.01.21" u="1"/>
        <s v="04.01.13" u="1"/>
        <s v="05.01.05" u="1"/>
        <s v="05.01.15" u="1"/>
        <s v="05.01.25" u="1"/>
        <s v="05.01.35" u="1"/>
        <s v="06.01.07" u="1"/>
        <s v="06.01.17" u="1"/>
        <s v="06.01.27" u="1"/>
        <s v="07.01.09" u="1"/>
        <s v="03.11.01" u="1"/>
        <s v="03.11.11" u="1"/>
        <s v="04.11.03" u="1"/>
        <s v="04.11.13" u="1"/>
        <s v="08.07.11" u="1"/>
        <s v="05.11.05" u="1"/>
        <s v="09.07.03" u="1"/>
        <s v="05.11.15" u="1"/>
        <s v="09.07.13" u="1"/>
        <s v="06.11.07" u="1"/>
        <s v="06.11.17" u="1"/>
        <s v="06.11.27" u="1"/>
        <s v="06.11.37" u="1"/>
        <s v="06.11.47" u="1"/>
        <s v="06.11.57" u="1"/>
        <s v="03.01.12" u="1"/>
        <s v="03.01.22" u="1"/>
        <s v="05.01.06" u="1"/>
        <s v="05.01.16" u="1"/>
        <s v="05.01.26" u="1"/>
        <s v="05.01.36" u="1"/>
        <s v="06.01.08" u="1"/>
        <s v="06.01.18" u="1"/>
        <s v="06.01.28" u="1"/>
        <s v="03.11.02" u="1"/>
        <s v="03.11.12" u="1"/>
        <s v="07.07.10" u="1"/>
        <s v="04.11.04" u="1"/>
        <s v="04.11.14" u="1"/>
        <s v="08.07.12" u="1"/>
        <s v="05.11.06" u="1"/>
        <s v="09.07.04" u="1"/>
        <s v="05.11.16" u="1"/>
        <s v="09.07.14" u="1"/>
        <s v="06.11.08" u="1"/>
        <s v="06.11.18" u="1"/>
        <s v="06.11.28" u="1"/>
        <s v="06.11.38" u="1"/>
        <s v="06.11.48" u="1"/>
        <s v="06.11.58" u="1"/>
        <s v="03.01.13" u="1"/>
        <s v="03.01.23" u="1"/>
        <s v="05.01.07" u="1"/>
        <s v="05.01.17" u="1"/>
        <s v="05.01.27" u="1"/>
        <s v="06.01.09" u="1"/>
        <s v="06.01.19" u="1"/>
        <s v="06.01.29" u="1"/>
        <s v="03.11.03" u="1"/>
        <s v="07.07.01" u="1"/>
        <s v="03.11.13" u="1"/>
        <s v="07.07.11" u="1"/>
        <s v="04.11.05" u="1"/>
        <s v="08.07.03" u="1"/>
        <s v="04.11.15" u="1"/>
        <s v="08.07.13" u="1"/>
        <s v="05.11.07" u="1"/>
        <s v="09.07.05" u="1"/>
        <s v="05.11.17" u="1"/>
        <s v="06.11.09" u="1"/>
        <s v="02.01.02" u="1"/>
        <s v="06.11.19" u="1"/>
        <s v="06.11.29" u="1"/>
        <s v="06.11.39" u="1"/>
        <s v="06.11.49" u="1"/>
        <s v="06.11.59" u="1"/>
        <s v="03.01.14" u="1"/>
        <s v="05.01.08" u="1"/>
        <s v="05.01.18" u="1"/>
        <s v="05.01.28" u="1"/>
        <s v="06.07.10" u="1"/>
        <s v="09.05" u="1"/>
        <s v="03.11.04" u="1"/>
        <s v="07.07.02" u="1"/>
        <s v="03.11.14" u="1"/>
        <s v="07.07.12" u="1"/>
        <s v="04.11.06" u="1"/>
        <s v="08.07.04" u="1"/>
        <s v="04.11.16" u="1"/>
        <s v="08.07.14" u="1"/>
        <s v="05.11.08" u="1"/>
        <s v="09.07.06" u="1"/>
        <s v="02.01.03" u="1"/>
        <s v="12.06.01" u="1"/>
        <s v="03.01.05" u="1"/>
        <s v="03.01.15" u="1"/>
        <s v="05.01.09" u="1"/>
        <s v="09.12.10" u="1"/>
        <s v="05.01.19" u="1"/>
        <s v="05.01.29" u="1"/>
        <s v="06.07.01" u="1"/>
        <s v="06.07.11" u="1"/>
        <s v="03.11.05" u="1"/>
        <s v="07.07.03" u="1"/>
        <s v="03.11.15" u="1"/>
        <s v="07.07.13" u="1"/>
        <s v="04.11.07" u="1"/>
        <s v="08.07.05" u="1"/>
        <s v="04.11.17" u="1"/>
        <s v="09.02.01" u="1"/>
        <s v="05.11.09" u="1"/>
        <s v="09.07.07" u="1"/>
        <s v="11.06.10" u="1"/>
        <s v="02.01.04" u="1"/>
        <s v="12.06.02" u="1"/>
        <s v="03.01.06" u="1"/>
        <s v="03.01.16" u="1"/>
        <s v="09.12.01" u="1"/>
        <s v="09.12.11" u="1"/>
        <s v="05.07.10" u="1"/>
        <s v="06.07.02" u="1"/>
        <s v="06.07.12" u="1"/>
        <s v="03.11.06" u="1"/>
        <s v="07.07.04" u="1"/>
        <s v="03.11.16" u="1"/>
        <s v="07.07.14" u="1"/>
        <s v="04.11.08" u="1"/>
        <s v="08.02.10" u="1"/>
        <s v="08.07.06" u="1"/>
        <s v="09.02.02" u="1"/>
        <s v="09.07.08" u="1"/>
        <s v="11.06.01" u="1"/>
        <s v="11.06.11" u="1"/>
        <s v="02.01.05" u="1"/>
        <s v="12.06.03" u="1"/>
        <s v="03.01.07" u="1"/>
        <s v="03.01.17" u="1"/>
        <s v="08.12.10" u="1"/>
        <s v="09.12.02" u="1"/>
        <s v="09.12.12" u="1"/>
        <s v="05.07.01" u="1"/>
        <s v="05.07.11" u="1"/>
        <s v="06.07.03" u="1"/>
        <s v="06.07.13" u="1"/>
        <s v="03.11.07" u="1"/>
        <s v="07.07.05" u="1"/>
        <s v="03.11.17" u="1"/>
        <s v="07.07.15" u="1"/>
        <s v="04.11.09" u="1"/>
        <s v="08.07.07" u="1"/>
        <s v="09.02.03" u="1"/>
        <s v="10.06.10" u="1"/>
        <s v="09.07.09" u="1"/>
        <s v="11.06.02" u="1"/>
        <s v="11.06.12" u="1"/>
        <s v="02.01.06" u="1"/>
        <s v="12.06.04" u="1"/>
        <s v="03.01.08" u="1"/>
        <s v="03.01.18" u="1"/>
        <s v="08.12.01" u="1"/>
        <s v="08.12.11" u="1"/>
        <s v="04.07.10" u="1"/>
        <s v="09.12.03" u="1"/>
        <s v="09.12.13" u="1"/>
        <s v="07.05" u="1"/>
        <s v="05.07.02" u="1"/>
        <s v="05.07.12" u="1"/>
        <s v="06.07.04" u="1"/>
        <s v="06.07.14" u="1"/>
        <s v="03.11.08" u="1"/>
        <s v="07.07.06" u="1"/>
        <s v="08.02.02" u="1"/>
        <s v="08.07.08" u="1"/>
        <s v="10.06.01" u="1"/>
        <s v="09.02.04" u="1"/>
        <s v="10.06.11" u="1"/>
        <s v="11.06.03" u="1"/>
        <s v="11.06.13" u="1"/>
        <s v="12.06.05" u="1"/>
        <s v="03.01.09" u="1"/>
        <s v="13.01.01" u="1"/>
        <s v="03.01.19" u="1"/>
        <s v="08.12.02" u="1"/>
        <s v="08.12.12" u="1"/>
        <s v="04.07.01" u="1"/>
        <s v="04.07.11" u="1"/>
        <s v="09.12.04" u="1"/>
        <s v="09.12.14" u="1"/>
        <s v="05.07.03" u="1"/>
        <s v="05.07.13" u="1"/>
        <s v="06.07.05" u="1"/>
        <s v="03.11.09" u="1"/>
        <s v="07.07.07" u="1"/>
        <s v="08.02.03" u="1"/>
        <s v="08.07.09" u="1"/>
        <s v="12.04" u="1"/>
        <s v="10.06.02" u="1"/>
        <s v="09.02.05" u="1"/>
        <s v="10.06.12" u="1"/>
        <s v="01.01.06" u="1"/>
        <s v="11.06.04" u="1"/>
        <s v="11.06.14" u="1"/>
        <s v="12.06.06" u="1"/>
        <s v="03.07.10" u="1"/>
        <s v="08.12.03" u="1"/>
        <s v="08.12.13" u="1"/>
        <s v="06.05" u="1"/>
        <s v="04.07.02" u="1"/>
        <s v="04.07.12" u="1"/>
        <s v="09.12.05" u="1"/>
        <s v="09.12.15" u="1"/>
        <s v="05.07.04" u="1"/>
        <s v="05.07.14" u="1"/>
        <s v="06.02.10" u="1"/>
        <s v="06.07.06" u="1"/>
        <s v="07.07.08" u="1"/>
        <s v="08.02.04" u="1"/>
        <s v="13" u="1"/>
        <s v="10.06.03" u="1"/>
        <s v="09.02.06" u="1"/>
        <s v="10.06.13" u="1"/>
        <s v="11.06.05" u="1"/>
        <s v="06.12.10" u="1"/>
        <s v="12.01.01" u="1"/>
        <s v="12.06.07" u="1"/>
        <s v="09.10" u="1"/>
        <s v="03.07.01" u="1"/>
        <s v="03.07.11" u="1"/>
        <s v="08.12.04" u="1"/>
        <s v="08.12.14" u="1"/>
        <s v="04.07.03" u="1"/>
        <s v="04.07.13" u="1"/>
        <s v="09.12.06" u="1"/>
        <s v="09.12.16" u="1"/>
        <s v="05.07.05" u="1"/>
        <s v="06.02.01" u="1"/>
        <s v="06.07.07" u="1"/>
        <s v="07.07.09" u="1"/>
        <s v="11.04" u="1"/>
        <s v="08.02.05" u="1"/>
        <s v="10.06.04" u="1"/>
        <s v="09.02.07" u="1"/>
        <s v="10.06.14" u="1"/>
        <s v="11.06.06" u="1"/>
        <s v="06.12.01" u="1"/>
        <s v="06.12.11" u="1"/>
        <s v="12.01.02" u="1"/>
        <s v="05.05" u="1"/>
        <s v="03.07.02" u="1"/>
        <s v="03.07.12" u="1"/>
        <s v="08.12.05" u="1"/>
        <s v="08.12.15" u="1"/>
        <s v="04.07.04" u="1"/>
        <s v="04.07.14" u="1"/>
        <s v="09.12.07" u="1"/>
        <s v="09.12.17" u="1"/>
        <s v="05.02.10" u="1"/>
        <s v="05.07.06" u="1"/>
        <s v="06.02.02" u="1"/>
        <s v="06.07.08" u="1"/>
        <s v="12" u="1"/>
        <s v="08.02.06" u="1"/>
        <s v="10.06.05" u="1"/>
        <s v="09.02.08" u="1"/>
        <s v="11.01.01" u="1"/>
        <s v="11.06.07" u="1"/>
        <s v="08.10" u="1"/>
        <s v="06.12.02" u="1"/>
        <s v="06.12.12" u="1"/>
        <s v="02.07.01" u="1"/>
        <s v="03.07.03" u="1"/>
        <s v="03.07.13" u="1"/>
        <s v="08.12.06" u="1"/>
        <s v="08.12.16" u="1"/>
        <s v="04.07.05" u="1"/>
        <s v="04.07.15" u="1"/>
        <s v="09.12.08" u="1"/>
        <s v="05.02.01" u="1"/>
        <s v="05.07.07" u="1"/>
        <s v="06.02.03" u="1"/>
        <s v="06.07.09" u="1"/>
        <s v="10.04" u="1"/>
        <s v="07.02.15" u="1"/>
        <s v="08.02.07" u="1"/>
        <s v="10.06.06" u="1"/>
        <s v="09.02.09" u="1"/>
        <s v="05.12.01" u="1"/>
        <s v="11.01.02" u="1"/>
        <s v="11.06.08" u="1"/>
        <s v="06.12.03" u="1"/>
        <s v="06.12.13" u="1"/>
        <s v="04.05" u="1"/>
        <s v="02.07.02" u="1"/>
        <s v="03.07.04" u="1"/>
        <s v="08.12.07" u="1"/>
        <s v="08.12.17" u="1"/>
        <s v="04.02.10" u="1"/>
        <s v="04.07.06" u="1"/>
        <s v="04.07.16" u="1"/>
        <s v="09.12.09" u="1"/>
        <s v="05.02.02" u="1"/>
        <s v="05.07.08" u="1"/>
        <s v="06.02.04" u="1"/>
        <s v="11" u="1"/>
        <s v="08.02.08" u="1"/>
        <s v="10.01.01" u="1"/>
        <s v="10.06.07" u="1"/>
        <s v="07.10" u="1"/>
        <s v="05.12.02" u="1"/>
        <s v="11.01.03" u="1"/>
        <s v="09.08.10" u="1"/>
        <s v="09.08.20" u="1"/>
        <s v="11.06.09" u="1"/>
        <s v="09.08.30" u="1"/>
        <s v="06.12.04" u="1"/>
        <s v="09.08.40" u="1"/>
        <s v="06.12.14" u="1"/>
        <s v="09.08.50" u="1"/>
        <s v="03.07.05" u="1"/>
        <s v="08.12.08" u="1"/>
        <s v="04.02.01" u="1"/>
        <s v="04.02.11" u="1"/>
        <s v="04.07.07" u="1"/>
        <s v="04.07.17" u="1"/>
        <s v="05.02.03" u="1"/>
        <s v="05.07.09" u="1"/>
        <s v="06.02.05" u="1"/>
        <s v="08.02.09" u="1"/>
        <s v="04.12.01" u="1"/>
        <s v="10.01.02" u="1"/>
        <s v="10.06.08" u="1"/>
        <s v="09.08.01" u="1"/>
        <s v="11.01.04" u="1"/>
        <s v="03.05" u="1"/>
        <s v="09.08.11" u="1"/>
        <s v="09.08.21" u="1"/>
        <s v="09.08.31" u="1"/>
        <s v="06.12.05" u="1"/>
        <s v="09.08.41" u="1"/>
        <s v="06.12.15" u="1"/>
        <s v="09.08.51" u="1"/>
        <s v="03.07.06" u="1"/>
        <s v="08.12.09" u="1"/>
        <s v="04.02.02" u="1"/>
        <s v="04.02.12" u="1"/>
        <s v="04.07.08" u="1"/>
        <s v="05.02.04" u="1"/>
        <s v="03.15" u="1"/>
        <s v="10" u="1"/>
        <s v="06.02.06" u="1"/>
        <s v="03.12.10" u="1"/>
        <s v="06.10" u="1"/>
        <s v="04.12.02" u="1"/>
        <s v="10.01.03" u="1"/>
        <s v="08.08.20" u="1"/>
        <s v="10.06.09" u="1"/>
        <s v="08.08.30" u="1"/>
        <s v="09.08.02" u="1"/>
        <s v="08.08.40" u="1"/>
        <s v="11.01.05" u="1"/>
        <s v="09.08.12" u="1"/>
        <s v="08.08.50" u="1"/>
        <s v="09.08.22" u="1"/>
        <s v="09.08.32" u="1"/>
        <s v="06.12.06" u="1"/>
        <s v="09.08.42" u="1"/>
        <s v="06.12.16" u="1"/>
        <s v="03.02.01" u="1"/>
        <s v="03.07.07" u="1"/>
        <s v="04.02.03" u="1"/>
        <s v="04.02.13" u="1"/>
        <s v="04.07.09" u="1"/>
        <s v="05.02.05" u="1"/>
        <s v="06.02.07" u="1"/>
        <s v="03.12.01" u="1"/>
        <s v="03.12.11" u="1"/>
        <s v="10.01.04" u="1"/>
        <s v="02.05" u="1"/>
        <s v="08.08.11" u="1"/>
        <s v="08.08.21" u="1"/>
        <s v="08.08.31" u="1"/>
        <s v="09.08.03" u="1"/>
        <s v="08.08.41" u="1"/>
        <s v="11.01.06" u="1"/>
        <s v="09.08.13" u="1"/>
        <s v="08.08.51" u="1"/>
        <s v="09.08.23" u="1"/>
        <s v="09.08.33" u="1"/>
        <s v="06.12.07" u="1"/>
        <s v="09.08.43" u="1"/>
        <s v="06.12.17" u="1"/>
        <s v="03.02.02" u="1"/>
        <s v="03.07.08" u="1"/>
        <s v="04.02.04" u="1"/>
        <s v="04.02.14" u="1"/>
        <s v="05.02.06" u="1"/>
        <s v="06.02.08" u="1"/>
        <s v="05.10" u="1"/>
        <s v="03.12.02" u="1"/>
        <s v="03.12.12" u="1"/>
        <s v="07.08.10" u="1"/>
        <s v="07.08.20" u="1"/>
        <s v="07.08.30" u="1"/>
        <s v="07.08.40" u="1"/>
        <s v="10.01.05" u="1"/>
        <s v="08.08.12" u="1"/>
        <s v="07.08.50" u="1"/>
        <s v="08.08.22" u="1"/>
        <s v="08.08.32" u="1"/>
        <s v="09.08.04" u="1"/>
        <s v="08.08.42" u="1"/>
        <s v="09.08.14" u="1"/>
        <s v="09.08.24" u="1"/>
        <s v="09.08.34" u="1"/>
        <s v="06.12.08" u="1"/>
        <s v="09.08.44" u="1"/>
        <s v="03.02.03" u="1"/>
        <s v="03.07.09" u="1"/>
        <s v="04.02.05" u="1"/>
        <s v="05.02.07" u="1"/>
        <s v="06.02.09" u="1"/>
        <s v="03.12.03" u="1"/>
        <s v="07.08.01" u="1"/>
        <s v="03.12.13" u="1"/>
        <s v="07.08.11" u="1"/>
        <s v="07.08.21" u="1"/>
        <s v="07.08.31" u="1"/>
        <s v="07.08.41" u="1"/>
        <s v="10.01.06" u="1"/>
        <s v="08.08.13" u="1"/>
        <s v="07.08.51" u="1"/>
        <s v="08.08.23" u="1"/>
        <s v="08.08.33" u="1"/>
        <s v="09.08.05" u="1"/>
        <s v="08.08.43" u="1"/>
        <s v="09.08.15" u="1"/>
        <s v="01.02.10" u="1"/>
        <s v="09.08.25" u="1"/>
        <s v="09.08.35" u="1"/>
        <s v="06.12.09" u="1"/>
        <s v="09.08.45" u="1"/>
        <s v="02.02.02" u="1"/>
        <s v="03.02.04" u="1"/>
        <s v="04.02.06" u="1"/>
        <s v="05.02.08" u="1"/>
        <s v="04.10" u="1"/>
        <s v="06.08.10" u="1"/>
        <s v="06.08.20" u="1"/>
        <s v="09.06" u="1"/>
        <s v="06.08.30" u="1"/>
        <s v="03.12.04" u="1"/>
        <s v="07.08.02" u="1"/>
        <s v="06.08.40" u="1"/>
        <s v="03.12.14" u="1"/>
        <s v="07.08.12" u="1"/>
        <s v="06.08.50" u="1"/>
        <s v="07.08.22" u="1"/>
        <s v="07.08.32" u="1"/>
        <s v="07.08.42" u="1"/>
        <s v="08.08.14" u="1"/>
        <s v="08.08.24" u="1"/>
        <s v="08.08.34" u="1"/>
        <s v="09.03.10" u="1"/>
        <s v="09.08.06" u="1"/>
        <s v="08.08.44" u="1"/>
        <s v="09.08.16" u="1"/>
        <s v="01.02.11" u="1"/>
        <s v="09.08.26" u="1"/>
        <s v="09.08.36" u="1"/>
        <s v="09.08.46" u="1"/>
        <s v="02.02.03" u="1"/>
        <s v="12.07.01" u="1"/>
        <s v="03.02.05" u="1"/>
        <s v="04.02.07" u="1"/>
        <s v="05.02.09" u="1"/>
        <s v="06.08.01" u="1"/>
        <s v="06.08.11" u="1"/>
        <s v="06.08.21" u="1"/>
        <s v="06.08.31" u="1"/>
        <s v="03.12.05" u="1"/>
        <s v="07.08.03" u="1"/>
        <s v="06.08.41" u="1"/>
        <s v="03.12.15" u="1"/>
        <s v="07.08.13" u="1"/>
        <s v="06.08.51" u="1"/>
        <s v="07.08.23" u="1"/>
        <s v="07.08.33" u="1"/>
        <s v="07.08.43" u="1"/>
        <s v="08.08.15" u="1"/>
        <s v="08.08.25" u="1"/>
        <s v="09.03.01" u="1"/>
        <s v="08.08.35" u="1"/>
        <s v="09.03.11" u="1"/>
        <s v="09.08.07" u="1"/>
        <s v="08.08.45" u="1"/>
        <s v="09.08.17" u="1"/>
        <s v="01.02.12" u="1"/>
        <s v="09.08.27" u="1"/>
        <s v="09.08.37" u="1"/>
        <s v="09.08.47" u="1"/>
        <s v="02.02.04" u="1"/>
        <s v="03.02.06" u="1"/>
        <s v="04.02.08" u="1"/>
        <s v="09.13.01" u="1"/>
        <s v="03.10" u="1"/>
        <s v="05.08.10" u="1"/>
        <s v="05.08.20" u="1"/>
        <s v="05.08.30" u="1"/>
        <s v="06.08.02" u="1"/>
        <s v="05.08.40" u="1"/>
        <s v="06.08.12" u="1"/>
        <s v="05.08.50" u="1"/>
        <s v="06.08.22" u="1"/>
        <s v="06.08.32" u="1"/>
        <s v="03.12.06" u="1"/>
        <s v="07.08.04" u="1"/>
        <s v="06.08.42" u="1"/>
        <s v="03.12.16" u="1"/>
        <s v="07.08.14" u="1"/>
        <s v="07.08.24" u="1"/>
        <s v="07.08.34" u="1"/>
        <s v="08.03.10" u="1"/>
        <s v="07.08.44" u="1"/>
        <s v="08.08.16" u="1"/>
        <s v="08.08.26" u="1"/>
        <s v="09.03.02" u="1"/>
        <s v="08.08.36" u="1"/>
        <s v="09.08.08" u="1"/>
        <s v="08.08.46" u="1"/>
        <s v="01.02.03" u="1"/>
        <s v="09.08.18" u="1"/>
        <s v="01.02.13" u="1"/>
        <s v="09.08.28" u="1"/>
        <s v="11.07.01" u="1"/>
        <s v="09.08.38" u="1"/>
        <s v="09.08.48" u="1"/>
        <s v="02.02.05" u="1"/>
        <s v="03.02.07" u="1"/>
        <s v="04.02.09" u="1"/>
        <s v="09.13.02" u="1"/>
        <s v="05.08.01" u="1"/>
        <s v="05.08.11" u="1"/>
        <s v="05.08.21" u="1"/>
        <s v="05.08.31" u="1"/>
        <s v="06.08.03" u="1"/>
        <s v="05.08.41" u="1"/>
        <s v="06.08.13" u="1"/>
        <s v="05.08.51" u="1"/>
        <s v="06.08.23" u="1"/>
        <s v="06.08.33" u="1"/>
        <s v="03.12.07" u="1"/>
        <s v="07.08.05" u="1"/>
        <s v="06.08.43" u="1"/>
        <s v="03.12.17" u="1"/>
        <s v="07.08.15" u="1"/>
        <s v="07.08.25" u="1"/>
        <s v="07.08.35" u="1"/>
        <s v="08.03.11" u="1"/>
        <s v="07.08.45" u="1"/>
        <s v="08.08.17" u="1"/>
        <s v="08.08.27" u="1"/>
        <s v="09.03.03" u="1"/>
        <s v="08.08.37" u="1"/>
        <s v="09.08.09" u="1"/>
        <s v="08.08.47" u="1"/>
        <s v="01.02.04" u="1"/>
        <s v="09.08.19" u="1"/>
        <s v="09.08.29" u="1"/>
        <s v="11.07.02" u="1"/>
        <s v="09.08.39" u="1"/>
        <s v="09.08.49" u="1"/>
        <s v="03.02.08" u="1"/>
        <s v="08.13.01" u="1"/>
        <s v="04.08.10" u="1"/>
        <s v="07.06" u="1"/>
        <s v="05.08.02" u="1"/>
        <s v="05.08.12" u="1"/>
        <s v="05.08.22" u="1"/>
        <s v="05.08.32" u="1"/>
        <s v="06.08.04" u="1"/>
        <s v="05.08.42" u="1"/>
        <s v="06.08.14" u="1"/>
        <s v="06.08.24" u="1"/>
        <s v="06.08.34" u="1"/>
        <s v="03.12.08" u="1"/>
        <s v="07.03.10" u="1"/>
        <s v="07.08.06" u="1"/>
        <s v="06.08.44" u="1"/>
        <s v="07.08.16" u="1"/>
        <s v="07.08.26" u="1"/>
        <s v="07.08.36" u="1"/>
        <s v="08.03.12" u="1"/>
        <s v="07.08.46" u="1"/>
        <s v="08.08.18" u="1"/>
        <s v="08.08.28" u="1"/>
        <s v="10.07.01" u="1"/>
        <s v="09.03.04" u="1"/>
        <s v="08.08.38" u="1"/>
        <s v="08.08.48" u="1"/>
        <s v="01.02.05" u="1"/>
        <s v="11.07.03" u="1"/>
        <s v="03.02.09" u="1"/>
        <s v="08.13.02" u="1"/>
        <s v="04.08.01" u="1"/>
        <s v="04.08.11" u="1"/>
        <s v="05.08.03" u="1"/>
        <s v="05.08.13" u="1"/>
        <s v="05.08.23" u="1"/>
        <s v="05.08.33" u="1"/>
        <s v="06.08.05" u="1"/>
        <s v="05.08.43" u="1"/>
        <s v="06.08.15" u="1"/>
        <s v="06.08.25" u="1"/>
        <s v="07.03.01" u="1"/>
        <s v="06.08.35" u="1"/>
        <s v="03.12.09" u="1"/>
        <s v="07.03.11" u="1"/>
        <s v="07.08.07" u="1"/>
        <s v="06.08.45" u="1"/>
        <s v="07.08.17" u="1"/>
        <s v="07.08.27" u="1"/>
        <s v="07.08.37" u="1"/>
        <s v="08.03.13" u="1"/>
        <s v="07.08.47" u="1"/>
        <s v="12.05" u="1"/>
        <s v="08.08.19" u="1"/>
        <s v="08.08.29" u="1"/>
        <s v="10.07.02" u="1"/>
        <s v="09.03.05" u="1"/>
        <s v="08.08.39" u="1"/>
        <s v="08.08.49" u="1"/>
        <s v="01.02.06" u="1"/>
        <s v="11.07.04" u="1"/>
        <s v="03.08.10" u="1"/>
        <s v="06.06" u="1"/>
        <s v="04.08.02" u="1"/>
        <s v="04.08.12" u="1"/>
        <s v="05.08.04" u="1"/>
        <s v="05.08.14" u="1"/>
        <s v="05.08.24" u="1"/>
        <s v="05.08.34" u="1"/>
        <s v="06.03.10" u="1"/>
        <s v="06.08.06" u="1"/>
        <s v="05.08.44" u="1"/>
        <s v="06.08.16" u="1"/>
        <s v="06.08.26" u="1"/>
        <s v="07.03.02" u="1"/>
        <s v="06.08.36" u="1"/>
        <s v="07.03.12" u="1"/>
        <s v="07.08.08" u="1"/>
        <s v="06.08.46" u="1"/>
        <s v="07.08.18" u="1"/>
        <s v="07.08.28" u="1"/>
        <s v="07.08.38" u="1"/>
        <s v="08.03.14" u="1"/>
        <s v="07.08.48" u="1"/>
        <s v="10.07.03" u="1"/>
        <s v="09.03.06" u="1"/>
        <s v="01.02.07" u="1"/>
        <s v="12.02.01" u="1"/>
        <s v="09.11" u="1"/>
        <s v="03.08.01" u="1"/>
        <s v="03.08.11" u="1"/>
        <s v="04.08.03" u="1"/>
        <s v="04.08.13" u="1"/>
        <s v="05.08.05" u="1"/>
        <s v="05.08.15" u="1"/>
        <s v="05.08.25" u="1"/>
        <s v="06.03.01" u="1"/>
        <s v="05.08.35" u="1"/>
        <s v="06.03.11" u="1"/>
        <s v="06.08.07" u="1"/>
        <s v="05.08.45" u="1"/>
        <s v="06.08.17" u="1"/>
        <s v="06.08.27" u="1"/>
        <s v="07.03.03" u="1"/>
        <s v="06.08.37" u="1"/>
        <s v="07.03.13" u="1"/>
        <s v="07.08.09" u="1"/>
        <s v="06.08.47" u="1"/>
        <s v="11.05" u="1"/>
        <s v="07.08.19" u="1"/>
        <s v="07.08.29" u="1"/>
        <s v="07.08.39" u="1"/>
        <s v="08.03.15" u="1"/>
        <s v="07.08.49" u="1"/>
        <s v="10.07.04" u="1"/>
        <s v="09.03.07" u="1"/>
        <s v="01.02.08" u="1"/>
        <s v="06.13.01" u="1"/>
        <s v="12.02.02" u="1"/>
        <s v="05.06" u="1"/>
        <s v="03.08.02" u="1"/>
        <s v="03.08.12" u="1"/>
        <s v="04.08.04" u="1"/>
        <s v="04.08.14" u="1"/>
        <s v="05.03.10" u="1"/>
        <s v="05.08.06" u="1"/>
        <s v="05.08.16" u="1"/>
        <s v="05.08.26" u="1"/>
        <s v="06.03.02" u="1"/>
        <s v="05.08.36" u="1"/>
        <s v="06.03.12" u="1"/>
        <s v="06.08.08" u="1"/>
        <s v="05.08.46" u="1"/>
        <s v="06.08.18" u="1"/>
        <s v="06.08.28" u="1"/>
        <s v="07.03.04" u="1"/>
        <s v="06.08.38" u="1"/>
        <s v="07.03.14" u="1"/>
        <s v="06.08.48" u="1"/>
        <s v="09.03.08" u="1"/>
        <s v="01.02.09" u="1"/>
        <s v="11.02.01" u="1"/>
        <s v="08.11" u="1"/>
        <s v="02.08.01" u="1"/>
        <s v="03.08.03" u="1"/>
        <s v="03.08.13" u="1"/>
        <s v="04.08.05" u="1"/>
        <s v="04.08.15" u="1"/>
        <s v="05.03.01" u="1"/>
        <s v="05.03.11" u="1"/>
        <s v="05.08.07" u="1"/>
        <s v="05.08.17" u="1"/>
        <s v="05.08.27" u="1"/>
        <s v="06.03.03" u="1"/>
        <s v="05.08.37" u="1"/>
        <s v="06.03.13" u="1"/>
        <s v="06.08.09" u="1"/>
        <s v="05.08.47" u="1"/>
        <s v="10.05" u="1"/>
        <s v="06.08.19" u="1"/>
        <s v="06.08.29" u="1"/>
        <s v="07.03.05" u="1"/>
        <s v="06.08.39" u="1"/>
        <s v="07.03.15" u="1"/>
        <s v="06.08.49" u="1"/>
        <s v="08.03.07" u="1"/>
        <s v="09.03.09" u="1"/>
        <s v="05.13.01" u="1"/>
        <s v="11.02.02" u="1"/>
        <s v="04.06" u="1"/>
        <s v="02.08.02" u="1"/>
        <s v="03.08.04" u="1"/>
        <s v="04.03.10" u="1"/>
        <s v="04.08.06" u="1"/>
        <s v="04.08.16" u="1"/>
        <s v="05.03.02" u="1"/>
        <s v="05.08.08" u="1"/>
        <s v="05.08.18" u="1"/>
        <s v="05.08.28" u="1"/>
        <s v="06.03.04" u="1"/>
        <s v="05.08.38" u="1"/>
        <s v="06.03.14" u="1"/>
        <s v="05.08.48" u="1"/>
        <s v="07.03.06" u="1"/>
        <s v="07.03.16" u="1"/>
        <s v="08.03.08" u="1"/>
        <s v="10.02.01" u="1"/>
        <s v="11.02.03" u="1"/>
        <s v="09.09.10" u="1"/>
        <s v="03.08.05" u="1"/>
        <s v="04.03.01" u="1"/>
        <s v="04.03.11" u="1"/>
        <s v="04.08.07" u="1"/>
        <s v="04.08.17" u="1"/>
        <s v="05.03.03" u="1"/>
        <s v="05.08.09" u="1"/>
        <s v="05.08.19" u="1"/>
        <s v="05.08.29" u="1"/>
        <s v="06.03.05" u="1"/>
        <s v="05.08.39" u="1"/>
        <s v="06.03.15" u="1"/>
        <s v="05.08.49" u="1"/>
        <s v="07.03.07" u="1"/>
        <s v="07.03.17" u="1"/>
        <s v="08.03.09" u="1"/>
        <s v="04.13.01" u="1"/>
        <s v="10.02.02" u="1"/>
        <s v="09.09.01" u="1"/>
        <s v="11.02.04" u="1"/>
        <s v="03.06" u="1"/>
        <s v="09.09.11" u="1"/>
        <s v="03.08.06" u="1"/>
        <s v="04.03.02" u="1"/>
        <s v="04.03.12" u="1"/>
        <s v="04.08.08" u="1"/>
        <s v="Chumbadores 32mm" u="1"/>
        <s v="05.03.04" u="1"/>
        <s v="06.03.06" u="1"/>
        <s v="07.03.08" u="1"/>
        <s v="06.11" u="1"/>
        <s v="10.02.03" u="1"/>
        <s v="08.09.10" u="1"/>
        <s v="09.09.02" u="1"/>
        <s v="09.09.12" u="1"/>
        <s v="03.03.01" u="1"/>
        <s v="03.08.07" u="1"/>
        <s v="04.03.03" u="1"/>
        <s v="04.03.13" u="1"/>
        <s v="04.08.09" u="1"/>
        <s v="05.03.05" u="1"/>
        <s v="06.03.07" u="1"/>
        <s v="07.03.09" u="1"/>
        <s v="03.13.01" u="1"/>
        <s v="08.09.01" u="1"/>
        <s v="10.02.04" u="1"/>
        <s v="02.06" u="1"/>
        <s v="08.09.11" u="1"/>
        <s v="09.09.03" u="1"/>
        <s v="09.09.13" u="1"/>
        <s v="03.03.02" u="1"/>
        <s v="03.08.08" u="1"/>
        <s v="04.03.04" u="1"/>
        <s v="04.03.14" u="1"/>
        <s v="05.03.06" u="1"/>
        <s v="06.03.08" u="1"/>
        <s v="05.11" u="1"/>
        <s v="03.13.02" u="1"/>
        <s v="08.09.02" u="1"/>
        <s v="08.09.12" u="1"/>
        <s v="09.09.04" u="1"/>
        <s v="09.09.14" u="1"/>
        <s v="03.03.03" u="1"/>
        <s v="03.08.09" u="1"/>
        <s v="04.03.05" u="1"/>
        <s v="04.03.15" u="1"/>
        <s v="05.03.07" u="1"/>
        <s v="06.03.09" u="1"/>
        <s v="07.09.01" u="1"/>
        <s v="01.06" u="1"/>
        <s v="08.09.03" u="1"/>
        <s v="08.09.13" u="1"/>
        <s v="09.09.05" u="1"/>
        <s v="09.09.15" u="1"/>
        <s v="02.03.02" u="1"/>
        <s v="03.03.04" u="1"/>
        <s v="04.03.06" u="1"/>
        <s v="05.03.08" u="1"/>
        <s v="04.11" u="1"/>
        <s v="06.09.10" u="1"/>
        <s v="09.07" u="1"/>
        <s v="07.09.02" u="1"/>
        <s v="08.09.04" u="1"/>
        <s v="08.09.14" u="1"/>
        <s v="09.04.10" u="1"/>
        <s v="09.09.06" u="1"/>
        <s v="09.04.20" u="1"/>
        <s v="09.09.16" u="1"/>
        <s v="09.04.30" u="1"/>
        <s v="02.03.03" u="1"/>
        <s v="12.08.01" u="1"/>
        <s v="03.03.05" u="1"/>
        <s v="04.03.07" u="1"/>
        <s v="05.03.09" u="1"/>
        <s v="06.09.01" u="1"/>
        <s v="06.09.11" u="1"/>
        <s v="07.09.03" u="1"/>
        <s v="08.09.05" u="1"/>
        <s v="08.09.15" u="1"/>
        <s v="09.04.01" u="1"/>
        <s v="09.04.11" u="1"/>
        <s v="09.09.07" u="1"/>
        <s v="01.03.02" u="1"/>
        <s v="09.04.21" u="1"/>
        <s v="09.04.31" u="1"/>
        <s v="02.03.04" u="1"/>
        <s v="03.03.06" u="1"/>
        <s v="04.03.08" u="1"/>
        <s v="09.14.01" u="1"/>
        <s v="03.11" u="1"/>
        <s v="06.09.02" u="1"/>
        <s v="06.09.12" u="1"/>
        <s v="07.09.04" u="1"/>
        <s v="08.04.10" u="1"/>
        <s v="08.09.06" u="1"/>
        <s v="08.04.20" u="1"/>
        <s v="08.09.16" u="1"/>
        <s v="09.04.02" u="1"/>
        <s v="09.04.12" u="1"/>
        <s v="09.09.08" u="1"/>
        <s v="01.03.03" u="1"/>
        <s v="09.04.22" u="1"/>
        <s v="09.04.32" u="1"/>
        <s v="11.08.01" u="1"/>
        <s v="02.03.05" u="1"/>
        <s v="04.03.09" u="1"/>
        <s v="05.09.01" u="1"/>
        <s v="06.09.03" u="1"/>
        <s v="06.09.13" u="1"/>
        <s v="07.09.05" u="1"/>
        <s v="08.04.11" u="1"/>
        <s v="08.09.07" u="1"/>
        <s v="08.04.21" u="1"/>
        <s v="09.04.03" u="1"/>
        <s v="09.04.13" u="1"/>
        <s v="09.09.09" u="1"/>
        <s v="01.03.04" u="1"/>
        <s v="09.04.23" u="1"/>
        <s v="08.14.01" u="1"/>
        <s v="04.09.10" u="1"/>
        <s v="07.07" u="1"/>
        <s v="05.09.02" u="1"/>
        <s v="06.09.04" u="1"/>
        <s v="06.09.14" u="1"/>
        <s v="07.04.10" u="1"/>
        <s v="07.09.06" u="1"/>
        <s v="08.04.02" u="1"/>
        <s v="08.04.12" u="1"/>
        <s v="08.09.08" u="1"/>
        <s v="08.04.22" u="1"/>
        <s v="10.08.01" u="1"/>
        <s v="09.04.04" u="1"/>
        <s v="09.04.14" u="1"/>
        <s v="01.03.05" u="1"/>
        <s v="09.04.24" u="1"/>
        <s v="04.09.01" u="1"/>
        <s v="04.09.11" u="1"/>
        <s v="05.09.03" u="1"/>
        <s v="06.09.05" u="1"/>
        <s v="06.09.15" u="1"/>
        <s v="07.04.01" u="1"/>
        <s v="07.04.11" u="1"/>
        <s v="08.04.03" u="1"/>
        <s v="08.04.13" u="1"/>
        <s v="08.09.09" u="1"/>
        <s v="08.04.23" u="1"/>
        <s v="12.06" u="1"/>
        <s v="10.08.02" u="1"/>
        <s v="09.04.05" u="1"/>
        <s v="09.04.15" u="1"/>
        <s v="01.03.06" u="1"/>
        <s v="09.04.25" u="1"/>
        <s v="06.07" u="1"/>
        <s v="04.09.02" u="1"/>
        <s v="04.09.12" u="1"/>
        <s v="06.04.10" u="1"/>
        <s v="06.09.06" u="1"/>
        <s v="06.09.16" u="1"/>
        <s v="09.02" u="1"/>
        <s v="07.04.02" u="1"/>
        <s v="07.04.12" u="1"/>
        <s v="08.04.04" u="1"/>
        <s v="08.04.14" u="1"/>
        <s v="08.04.24" u="1"/>
        <s v="10.08.03" u="1"/>
        <s v="09.04.06" u="1"/>
        <s v="09.04.16" u="1"/>
        <s v="01.03.07" u="1"/>
        <s v="09.04.26" u="1"/>
        <s v="12.03.01" u="1"/>
        <s v="09.12" u="1"/>
        <s v="03.09.01" u="1"/>
        <s v="04.09.03" u="1"/>
        <s v="04.09.13" u="1"/>
        <s v="06.04.01" u="1"/>
        <s v="06.04.11" u="1"/>
        <s v="06.09.07" u="1"/>
        <s v="07.04.03" u="1"/>
        <s v="07.04.13" u="1"/>
        <s v="11.06" u="1"/>
        <s v="08.04.05" u="1"/>
        <s v="08.04.15" u="1"/>
        <s v="08.04.25" u="1"/>
        <s v="10.08.04" u="1"/>
        <s v="09.04.07" u="1"/>
        <s v="09.04.17" u="1"/>
        <s v="01.03.08" u="1"/>
        <s v="09.04.27" u="1"/>
        <s v="06.14.01" u="1"/>
        <s v="12.03.02" u="1"/>
        <s v="05.07" u="1"/>
        <s v="03.09.02" u="1"/>
        <s v="04.09.04" u="1"/>
        <s v="04.09.14" u="1"/>
        <s v="05.04.10" u="1"/>
        <s v="06.04.02" u="1"/>
        <s v="06.04.12" u="1"/>
        <s v="06.09.08" u="1"/>
        <s v="07.04.04" u="1"/>
        <s v="07.04.14" u="1"/>
        <s v="08.04.06" u="1"/>
        <s v="08.04.16" u="1"/>
        <s v="08.04.26" u="1"/>
        <s v="10.08.05" u="1"/>
        <s v="09.04.08" u="1"/>
        <s v="09.04.18" u="1"/>
        <s v="09.04.28" u="1"/>
        <s v="11.03.01" u="1"/>
        <s v="08.12" u="1"/>
        <s v="12.03.03" u="1"/>
        <s v="02.09.01" u="1"/>
        <s v="03.09.03" u="1"/>
        <s v="04.09.05" u="1"/>
        <s v="04.09.15" u="1"/>
        <s v="05.04.01" u="1"/>
        <s v="05.04.11" u="1"/>
        <s v="06.04.03" u="1"/>
        <s v="06.04.13" u="1"/>
        <s v="06.09.09" u="1"/>
        <s v="10.06" u="1"/>
        <s v="07.04.05" u="1"/>
        <s v="07.04.15" u="1"/>
        <s v="08.04.07" u="1"/>
        <s v="08.04.17" u="1"/>
        <s v="10.08.06" u="1"/>
        <s v="09.04.09" u="1"/>
        <s v="13.01" u="1"/>
        <s v="05.14.01" u="1"/>
        <s v="09.04.19" u="1"/>
        <s v="09.04.29" u="1"/>
        <s v="11.03.02" u="1"/>
        <s v="12.03.04" u="1"/>
        <s v="04.07" u="1"/>
        <s v="03.09.04" u="1"/>
        <s v="04.04.10" u="1"/>
        <s v="04.09.06" u="1"/>
        <s v="04.09.16" u="1"/>
        <s v="05.04.02" u="1"/>
        <s v="05.04.12" u="1"/>
        <s v="06.04.04" u="1"/>
        <s v="06.04.14" u="1"/>
        <s v="07.04.06" u="1"/>
        <s v="08.04.08" u="1"/>
        <s v="08.04.18" u="1"/>
        <s v="10.03.01" u="1"/>
        <s v="10.08.07" u="1"/>
        <s v="11.03.03" u="1"/>
        <s v="03.09.05" u="1"/>
        <s v="04.04.01" u="1"/>
        <s v="04.04.11" u="1"/>
        <s v="04.09.07" u="1"/>
        <s v="04.09.17" u="1"/>
        <s v="05.04.03" u="1"/>
        <s v="05.04.13" u="1"/>
        <s v="06.04.05" u="1"/>
        <s v="06.04.15" u="1"/>
        <s v="07.04.07" u="1"/>
        <s v="08.04.09" u="1"/>
        <s v="12.01" u="1"/>
        <s v="04.14.01" u="1"/>
        <s v="08.04.19" u="1"/>
        <s v="10.03.02" u="1"/>
        <s v="10.08.08" u="1"/>
        <s v="11.03.04" u="1"/>
        <s v="03.07" u="1"/>
        <s v="03.04.10" u="1"/>
        <s v="03.09.06" u="1"/>
        <s v="06.02" u="1"/>
        <s v="04.04.02" u="1"/>
        <s v="04.04.12" u="1"/>
        <s v="04.09.08" u="1"/>
        <s v="05.04.04" u="1"/>
        <s v="05.04.14" u="1"/>
        <s v="06.04.06" u="1"/>
        <s v="06.04.16" u="1"/>
        <s v="07.04.08" u="1"/>
        <s v="06.12" u="1"/>
        <s v="10.03.03" u="1"/>
        <s v="03.04.01" u="1"/>
        <s v="03.04.11" u="1"/>
        <s v="03.09.07" u="1"/>
        <s v="04.04.03" u="1"/>
        <s v="04.04.13" u="1"/>
        <s v="04.09.09" u="1"/>
        <s v="05.04.05" u="1"/>
        <s v="05.04.15" u="1"/>
        <s v="06.04.07" u="1"/>
        <s v="06.04.17" u="1"/>
        <s v="07.04.09" u="1"/>
        <s v="11.01" u="1"/>
        <s v="03.14.01" u="1"/>
        <s v="10.03.04" u="1"/>
        <s v="02.07" u="1"/>
        <s v="05.02" u="1"/>
        <s v="03.04.02" u="1"/>
        <s v="03.04.12" u="1"/>
        <s v="04.04.04" u="1"/>
        <s v="04.04.14" u="1"/>
        <s v="05.04.06" u="1"/>
        <s v="05.04.16" u="1"/>
        <s v="06.04.08" u="1"/>
        <s v="06.04.18" u="1"/>
        <s v="05.12" u="1"/>
        <s v="03.04.03" u="1"/>
        <s v="03.04.13" u="1"/>
        <s v="04.04.05" u="1"/>
        <s v="04.04.15" u="1"/>
        <s v="05.04.07" u="1"/>
        <s v="05.04.17" u="1"/>
        <s v="06.04.09" u="1"/>
        <s v="10.01" u="1"/>
        <s v="06.04.19" u="1"/>
        <s v="04.02" u="1"/>
        <s v="02.04.02" u="1"/>
        <s v="03.04.04" u="1"/>
        <s v="03.04.14" u="1"/>
        <s v="04.04.06" u="1"/>
        <s v="04.04.16" u="1"/>
        <s v="05.04.08" u="1"/>
        <s v="05.04.18" u="1"/>
        <s v="04.12" u="1"/>
        <s v="09.08" u="1"/>
        <s v="09.05.10" u="1"/>
        <s v="09.05.20" u="1"/>
        <s v="09.05.30" u="1"/>
        <s v="02.04.03" u="1"/>
        <s v="03.04.05" u="1"/>
        <s v="03.04.15" u="1"/>
        <s v="04.04.07" u="1"/>
        <s v="04.04.17" u="1"/>
        <s v="05.04.09" u="1"/>
        <s v="05.04.19" u="1"/>
        <s v="09.05.01" u="1"/>
        <s v="03.02" u="1"/>
        <s v="09.05.11" u="1"/>
        <s v="01.04.02" u="1"/>
        <s v="09.05.21" u="1"/>
        <s v="09.05.31" u="1"/>
        <s v="02.04.04" u="1"/>
        <s v="03.04.06" u="1"/>
        <s v="03.04.16" u="1"/>
        <s v="04.04.08" u="1"/>
        <s v="04.04.18" u="1"/>
        <s v="03.12" u="1"/>
        <s v="08.05.10" u="1"/>
        <s v="09.05.02" u="1"/>
        <s v="09.05.12" u="1"/>
        <s v="01.04.03" u="1"/>
        <s v="09.05.22" u="1"/>
        <s v="09.05.32" u="1"/>
        <s v="02.04.05" u="1"/>
        <s v="03.04.07" u="1"/>
        <s v="03.04.17" u="1"/>
        <s v="04.04.09" u="1"/>
        <s v="04.04.19" u="1"/>
        <s v="08.05.11" u="1"/>
        <s v="09.05.03" u="1"/>
        <s v="09.05.13" u="1"/>
        <s v="01.04.04" u="1"/>
        <s v="09.05.23" u="1"/>
        <s v="09.05.33" u="1"/>
        <s v="03.04.08" u="1"/>
        <s v="03.04.18" u="1"/>
        <s v="07.08" u="1"/>
        <s v="07.05.10" u="1"/>
        <s v="08.05.12" u="1"/>
        <s v="09.05.04" u="1"/>
        <s v="09.05.14" u="1"/>
        <s v="01.04.05" u="1"/>
        <s v="09.05.24" u="1"/>
        <s v="09.05.34" u="1"/>
        <s v="03.04.09" u="1"/>
        <s v="03.04.19" u="1"/>
        <s v="07.05.01" u="1"/>
        <s v="07.05.11" u="1"/>
        <s v="08.05.13" u="1"/>
        <s v="12.07" u="1"/>
        <s v="09.05.05" u="1"/>
        <s v="09.05.15" u="1"/>
        <s v="01.04.06" u="1"/>
        <s v="09.05.25" u="1"/>
        <s v="09.05.35" u="1"/>
        <s v="06.08" u="1"/>
        <s v="06.05.10" u="1"/>
        <s v="09.03" u="1"/>
        <s v="07.05.02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47">
  <r>
    <x v="0"/>
  </r>
  <r>
    <x v="1"/>
  </r>
  <r>
    <x v="2"/>
  </r>
  <r>
    <x v="3"/>
  </r>
  <r>
    <x v="3"/>
  </r>
  <r>
    <x v="3"/>
  </r>
  <r>
    <x v="3"/>
  </r>
  <r>
    <x v="3"/>
  </r>
  <r>
    <x v="4"/>
  </r>
  <r>
    <x v="3"/>
  </r>
  <r>
    <x v="3"/>
  </r>
  <r>
    <x v="3"/>
  </r>
  <r>
    <x v="3"/>
  </r>
  <r>
    <x v="3"/>
  </r>
  <r>
    <x v="5"/>
  </r>
  <r>
    <x v="3"/>
  </r>
  <r>
    <x v="3"/>
  </r>
  <r>
    <x v="3"/>
  </r>
  <r>
    <x v="3"/>
  </r>
  <r>
    <x v="3"/>
  </r>
  <r>
    <x v="6"/>
  </r>
  <r>
    <x v="3"/>
  </r>
  <r>
    <x v="3"/>
  </r>
  <r>
    <x v="3"/>
  </r>
  <r>
    <x v="3"/>
  </r>
  <r>
    <x v="3"/>
  </r>
  <r>
    <x v="7"/>
  </r>
  <r>
    <x v="3"/>
  </r>
  <r>
    <x v="3"/>
  </r>
  <r>
    <x v="3"/>
  </r>
  <r>
    <x v="3"/>
  </r>
  <r>
    <x v="3"/>
  </r>
  <r>
    <x v="8"/>
  </r>
  <r>
    <x v="9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10"/>
  </r>
  <r>
    <x v="3"/>
  </r>
  <r>
    <x v="3"/>
  </r>
  <r>
    <x v="3"/>
  </r>
  <r>
    <x v="3"/>
  </r>
  <r>
    <x v="3"/>
  </r>
  <r>
    <x v="11"/>
  </r>
  <r>
    <x v="12"/>
  </r>
  <r>
    <x v="3"/>
  </r>
  <r>
    <x v="3"/>
  </r>
  <r>
    <x v="3"/>
  </r>
  <r>
    <x v="3"/>
  </r>
  <r>
    <x v="3"/>
  </r>
  <r>
    <x v="13"/>
  </r>
  <r>
    <x v="14"/>
  </r>
  <r>
    <x v="3"/>
  </r>
  <r>
    <x v="3"/>
  </r>
  <r>
    <x v="3"/>
  </r>
  <r>
    <x v="3"/>
  </r>
  <r>
    <x v="3"/>
  </r>
  <r>
    <x v="15"/>
  </r>
  <r>
    <x v="16"/>
  </r>
  <r>
    <x v="3"/>
  </r>
  <r>
    <x v="3"/>
  </r>
  <r>
    <x v="3"/>
  </r>
  <r>
    <x v="3"/>
  </r>
  <r>
    <x v="3"/>
  </r>
  <r>
    <x v="17"/>
  </r>
  <r>
    <x v="3"/>
  </r>
  <r>
    <x v="3"/>
  </r>
  <r>
    <x v="3"/>
  </r>
  <r>
    <x v="3"/>
  </r>
  <r>
    <x v="3"/>
  </r>
  <r>
    <x v="18"/>
  </r>
  <r>
    <x v="19"/>
  </r>
  <r>
    <x v="20"/>
  </r>
  <r>
    <x v="3"/>
  </r>
  <r>
    <x v="3"/>
  </r>
  <r>
    <x v="3"/>
  </r>
  <r>
    <x v="3"/>
  </r>
  <r>
    <x v="3"/>
  </r>
  <r>
    <x v="21"/>
  </r>
  <r>
    <x v="22"/>
  </r>
  <r>
    <x v="3"/>
  </r>
  <r>
    <x v="3"/>
  </r>
  <r>
    <x v="3"/>
  </r>
  <r>
    <x v="3"/>
  </r>
  <r>
    <x v="3"/>
  </r>
  <r>
    <x v="23"/>
  </r>
  <r>
    <x v="24"/>
  </r>
  <r>
    <x v="3"/>
  </r>
  <r>
    <x v="3"/>
  </r>
  <r>
    <x v="3"/>
  </r>
  <r>
    <x v="3"/>
  </r>
  <r>
    <x v="3"/>
  </r>
  <r>
    <x v="25"/>
  </r>
  <r>
    <x v="26"/>
  </r>
  <r>
    <x v="3"/>
  </r>
  <r>
    <x v="3"/>
  </r>
  <r>
    <x v="3"/>
  </r>
  <r>
    <x v="3"/>
  </r>
  <r>
    <x v="3"/>
  </r>
  <r>
    <x v="27"/>
  </r>
  <r>
    <x v="28"/>
  </r>
  <r>
    <x v="29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0"/>
  </r>
  <r>
    <x v="3"/>
  </r>
  <r>
    <x v="3"/>
  </r>
  <r>
    <x v="3"/>
  </r>
  <r>
    <x v="3"/>
  </r>
  <r>
    <x v="3"/>
  </r>
  <r>
    <x v="31"/>
  </r>
  <r>
    <x v="3"/>
  </r>
  <r>
    <x v="3"/>
  </r>
  <r>
    <x v="3"/>
  </r>
  <r>
    <x v="3"/>
  </r>
  <r>
    <x v="3"/>
  </r>
  <r>
    <x v="32"/>
  </r>
  <r>
    <x v="3"/>
  </r>
  <r>
    <x v="3"/>
  </r>
  <r>
    <x v="3"/>
  </r>
  <r>
    <x v="3"/>
  </r>
  <r>
    <x v="3"/>
  </r>
  <r>
    <x v="33"/>
  </r>
  <r>
    <x v="34"/>
  </r>
  <r>
    <x v="35"/>
  </r>
  <r>
    <x v="3"/>
  </r>
  <r>
    <x v="3"/>
  </r>
  <r>
    <x v="3"/>
  </r>
  <r>
    <x v="3"/>
  </r>
  <r>
    <x v="3"/>
  </r>
  <r>
    <x v="36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7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8"/>
  </r>
  <r>
    <x v="3"/>
  </r>
  <r>
    <x v="3"/>
  </r>
  <r>
    <x v="3"/>
  </r>
  <r>
    <x v="3"/>
  </r>
  <r>
    <x v="3"/>
  </r>
  <r>
    <x v="39"/>
  </r>
  <r>
    <x v="3"/>
  </r>
  <r>
    <x v="3"/>
  </r>
  <r>
    <x v="3"/>
  </r>
  <r>
    <x v="3"/>
  </r>
  <r>
    <x v="3"/>
  </r>
  <r>
    <x v="40"/>
  </r>
  <r>
    <x v="3"/>
  </r>
  <r>
    <x v="3"/>
  </r>
  <r>
    <x v="3"/>
  </r>
  <r>
    <x v="3"/>
  </r>
  <r>
    <x v="3"/>
  </r>
  <r>
    <x v="41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42"/>
  </r>
  <r>
    <x v="3"/>
  </r>
  <r>
    <x v="3"/>
  </r>
  <r>
    <x v="3"/>
  </r>
  <r>
    <x v="3"/>
  </r>
  <r>
    <x v="3"/>
  </r>
  <r>
    <x v="43"/>
  </r>
  <r>
    <x v="3"/>
  </r>
  <r>
    <x v="3"/>
  </r>
  <r>
    <x v="3"/>
  </r>
  <r>
    <x v="3"/>
  </r>
  <r>
    <x v="3"/>
  </r>
  <r>
    <x v="44"/>
  </r>
  <r>
    <x v="3"/>
  </r>
  <r>
    <x v="3"/>
  </r>
  <r>
    <x v="3"/>
  </r>
  <r>
    <x v="3"/>
  </r>
  <r>
    <x v="3"/>
  </r>
  <r>
    <x v="45"/>
  </r>
  <r>
    <x v="46"/>
  </r>
  <r>
    <x v="47"/>
  </r>
  <r>
    <x v="3"/>
  </r>
  <r>
    <x v="3"/>
  </r>
  <r>
    <x v="3"/>
  </r>
  <r>
    <x v="3"/>
  </r>
  <r>
    <x v="3"/>
  </r>
  <r>
    <x v="3"/>
  </r>
  <r>
    <x v="3"/>
  </r>
  <r>
    <x v="48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49"/>
  </r>
  <r>
    <x v="50"/>
  </r>
  <r>
    <x v="51"/>
  </r>
  <r>
    <x v="3"/>
  </r>
  <r>
    <x v="3"/>
  </r>
  <r>
    <x v="3"/>
  </r>
  <r>
    <x v="3"/>
  </r>
  <r>
    <x v="3"/>
  </r>
  <r>
    <x v="52"/>
  </r>
  <r>
    <x v="53"/>
  </r>
  <r>
    <x v="54"/>
  </r>
  <r>
    <x v="3"/>
  </r>
  <r>
    <x v="3"/>
  </r>
  <r>
    <x v="3"/>
  </r>
  <r>
    <x v="3"/>
  </r>
  <r>
    <x v="3"/>
  </r>
  <r>
    <x v="55"/>
  </r>
  <r>
    <x v="56"/>
  </r>
  <r>
    <x v="3"/>
  </r>
  <r>
    <x v="3"/>
  </r>
  <r>
    <x v="3"/>
  </r>
  <r>
    <x v="3"/>
  </r>
  <r>
    <x v="3"/>
  </r>
  <r>
    <x v="3"/>
  </r>
  <r>
    <x v="57"/>
  </r>
  <r>
    <x v="3"/>
  </r>
  <r>
    <x v="3"/>
  </r>
  <r>
    <x v="3"/>
  </r>
  <r>
    <x v="3"/>
  </r>
  <r>
    <x v="3"/>
  </r>
  <r>
    <x v="58"/>
  </r>
  <r>
    <x v="3"/>
  </r>
  <r>
    <x v="3"/>
  </r>
  <r>
    <x v="3"/>
  </r>
  <r>
    <x v="3"/>
  </r>
  <r>
    <x v="3"/>
  </r>
  <r>
    <x v="59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60"/>
  </r>
  <r>
    <x v="3"/>
  </r>
  <r>
    <x v="3"/>
  </r>
  <r>
    <x v="3"/>
  </r>
  <r>
    <x v="3"/>
  </r>
  <r>
    <x v="3"/>
  </r>
  <r>
    <x v="61"/>
  </r>
  <r>
    <x v="3"/>
  </r>
  <r>
    <x v="3"/>
  </r>
  <r>
    <x v="3"/>
  </r>
  <r>
    <x v="3"/>
  </r>
  <r>
    <x v="3"/>
  </r>
  <r>
    <x v="3"/>
  </r>
  <r>
    <x v="3"/>
  </r>
  <r>
    <x v="62"/>
  </r>
  <r>
    <x v="3"/>
  </r>
  <r>
    <x v="3"/>
  </r>
  <r>
    <x v="3"/>
  </r>
  <r>
    <x v="3"/>
  </r>
  <r>
    <x v="3"/>
  </r>
  <r>
    <x v="63"/>
  </r>
  <r>
    <x v="3"/>
  </r>
  <r>
    <x v="3"/>
  </r>
  <r>
    <x v="3"/>
  </r>
  <r>
    <x v="3"/>
  </r>
  <r>
    <x v="3"/>
  </r>
  <r>
    <x v="64"/>
  </r>
  <r>
    <x v="3"/>
  </r>
  <r>
    <x v="3"/>
  </r>
  <r>
    <x v="3"/>
  </r>
  <r>
    <x v="3"/>
  </r>
  <r>
    <x v="3"/>
  </r>
  <r>
    <x v="65"/>
  </r>
  <r>
    <x v="3"/>
  </r>
  <r>
    <x v="3"/>
  </r>
  <r>
    <x v="3"/>
  </r>
  <r>
    <x v="3"/>
  </r>
  <r>
    <x v="3"/>
  </r>
  <r>
    <x v="66"/>
  </r>
  <r>
    <x v="3"/>
  </r>
  <r>
    <x v="3"/>
  </r>
  <r>
    <x v="3"/>
  </r>
  <r>
    <x v="3"/>
  </r>
  <r>
    <x v="3"/>
  </r>
  <r>
    <x v="67"/>
  </r>
  <r>
    <x v="3"/>
  </r>
  <r>
    <x v="3"/>
  </r>
  <r>
    <x v="3"/>
  </r>
  <r>
    <x v="3"/>
  </r>
  <r>
    <x v="3"/>
  </r>
  <r>
    <x v="68"/>
  </r>
  <r>
    <x v="3"/>
  </r>
  <r>
    <x v="3"/>
  </r>
  <r>
    <x v="3"/>
  </r>
  <r>
    <x v="3"/>
  </r>
  <r>
    <x v="3"/>
  </r>
  <r>
    <x v="69"/>
  </r>
  <r>
    <x v="3"/>
  </r>
  <r>
    <x v="3"/>
  </r>
  <r>
    <x v="3"/>
  </r>
  <r>
    <x v="3"/>
  </r>
  <r>
    <x v="3"/>
  </r>
  <r>
    <x v="3"/>
  </r>
  <r>
    <x v="70"/>
  </r>
  <r>
    <x v="71"/>
  </r>
  <r>
    <x v="72"/>
  </r>
  <r>
    <x v="3"/>
  </r>
  <r>
    <x v="3"/>
  </r>
  <r>
    <x v="3"/>
  </r>
  <r>
    <x v="3"/>
  </r>
  <r>
    <x v="3"/>
  </r>
  <r>
    <x v="73"/>
  </r>
  <r>
    <x v="74"/>
  </r>
  <r>
    <x v="3"/>
  </r>
  <r>
    <x v="3"/>
  </r>
  <r>
    <x v="3"/>
  </r>
  <r>
    <x v="3"/>
  </r>
  <r>
    <x v="3"/>
  </r>
  <r>
    <x v="75"/>
  </r>
  <r>
    <x v="76"/>
  </r>
  <r>
    <x v="3"/>
  </r>
  <r>
    <x v="3"/>
  </r>
  <r>
    <x v="3"/>
  </r>
  <r>
    <x v="3"/>
  </r>
  <r>
    <x v="3"/>
  </r>
  <r>
    <x v="77"/>
  </r>
  <r>
    <x v="3"/>
  </r>
  <r>
    <x v="3"/>
  </r>
  <r>
    <x v="3"/>
  </r>
  <r>
    <x v="3"/>
  </r>
  <r>
    <x v="3"/>
  </r>
  <r>
    <x v="78"/>
  </r>
  <r>
    <x v="3"/>
  </r>
  <r>
    <x v="3"/>
  </r>
  <r>
    <x v="3"/>
  </r>
  <r>
    <x v="3"/>
  </r>
  <r>
    <x v="3"/>
  </r>
  <r>
    <x v="79"/>
  </r>
  <r>
    <x v="3"/>
  </r>
  <r>
    <x v="3"/>
  </r>
  <r>
    <x v="3"/>
  </r>
  <r>
    <x v="3"/>
  </r>
  <r>
    <x v="3"/>
  </r>
  <r>
    <x v="80"/>
  </r>
  <r>
    <x v="3"/>
  </r>
  <r>
    <x v="3"/>
  </r>
  <r>
    <x v="3"/>
  </r>
  <r>
    <x v="3"/>
  </r>
  <r>
    <x v="3"/>
  </r>
  <r>
    <x v="81"/>
  </r>
  <r>
    <x v="3"/>
  </r>
  <r>
    <x v="3"/>
  </r>
  <r>
    <x v="3"/>
  </r>
  <r>
    <x v="3"/>
  </r>
  <r>
    <x v="3"/>
  </r>
  <r>
    <x v="82"/>
  </r>
  <r>
    <x v="83"/>
  </r>
  <r>
    <x v="3"/>
  </r>
  <r>
    <x v="3"/>
  </r>
  <r>
    <x v="3"/>
  </r>
  <r>
    <x v="3"/>
  </r>
  <r>
    <x v="3"/>
  </r>
  <r>
    <x v="3"/>
  </r>
  <r>
    <x v="84"/>
  </r>
  <r>
    <x v="85"/>
  </r>
  <r>
    <x v="3"/>
  </r>
  <r>
    <x v="3"/>
  </r>
  <r>
    <x v="3"/>
  </r>
  <r>
    <x v="3"/>
  </r>
  <r>
    <x v="3"/>
  </r>
  <r>
    <x v="86"/>
  </r>
  <r>
    <x v="3"/>
  </r>
  <r>
    <x v="3"/>
  </r>
  <r>
    <x v="3"/>
  </r>
  <r>
    <x v="3"/>
  </r>
  <r>
    <x v="3"/>
  </r>
  <r>
    <x v="87"/>
  </r>
  <r>
    <x v="3"/>
  </r>
  <r>
    <x v="3"/>
  </r>
  <r>
    <x v="3"/>
  </r>
  <r>
    <x v="3"/>
  </r>
  <r>
    <x v="3"/>
  </r>
  <r>
    <x v="88"/>
  </r>
  <r>
    <x v="89"/>
  </r>
  <r>
    <x v="3"/>
  </r>
  <r>
    <x v="3"/>
  </r>
  <r>
    <x v="3"/>
  </r>
  <r>
    <x v="3"/>
  </r>
  <r>
    <x v="3"/>
  </r>
  <r>
    <x v="3"/>
  </r>
  <r>
    <x v="90"/>
  </r>
  <r>
    <x v="91"/>
  </r>
  <r>
    <x v="3"/>
  </r>
  <r>
    <x v="3"/>
  </r>
  <r>
    <x v="3"/>
  </r>
  <r>
    <x v="3"/>
  </r>
  <r>
    <x v="3"/>
  </r>
  <r>
    <x v="92"/>
  </r>
  <r>
    <x v="3"/>
  </r>
  <r>
    <x v="3"/>
  </r>
  <r>
    <x v="3"/>
  </r>
  <r>
    <x v="3"/>
  </r>
  <r>
    <x v="3"/>
  </r>
  <r>
    <x v="93"/>
  </r>
  <r>
    <x v="94"/>
  </r>
  <r>
    <x v="3"/>
  </r>
  <r>
    <x v="3"/>
  </r>
  <r>
    <x v="3"/>
  </r>
  <r>
    <x v="3"/>
  </r>
  <r>
    <x v="3"/>
  </r>
  <r>
    <x v="95"/>
  </r>
  <r>
    <x v="3"/>
  </r>
  <r>
    <x v="3"/>
  </r>
  <r>
    <x v="3"/>
  </r>
  <r>
    <x v="3"/>
  </r>
  <r>
    <x v="3"/>
  </r>
  <r>
    <x v="96"/>
  </r>
  <r>
    <x v="3"/>
  </r>
  <r>
    <x v="3"/>
  </r>
  <r>
    <x v="3"/>
  </r>
  <r>
    <x v="3"/>
  </r>
  <r>
    <x v="3"/>
  </r>
  <r>
    <x v="97"/>
  </r>
  <r>
    <x v="3"/>
  </r>
  <r>
    <x v="3"/>
  </r>
  <r>
    <x v="3"/>
  </r>
  <r>
    <x v="3"/>
  </r>
  <r>
    <x v="3"/>
  </r>
  <r>
    <x v="98"/>
  </r>
  <r>
    <x v="3"/>
  </r>
  <r>
    <x v="3"/>
  </r>
  <r>
    <x v="3"/>
  </r>
  <r>
    <x v="3"/>
  </r>
  <r>
    <x v="3"/>
  </r>
  <r>
    <x v="99"/>
  </r>
  <r>
    <x v="3"/>
  </r>
  <r>
    <x v="3"/>
  </r>
  <r>
    <x v="3"/>
  </r>
  <r>
    <x v="3"/>
  </r>
  <r>
    <x v="3"/>
  </r>
  <r>
    <x v="3"/>
  </r>
  <r>
    <x v="3"/>
  </r>
  <r>
    <x v="100"/>
  </r>
  <r>
    <x v="3"/>
  </r>
  <r>
    <x v="3"/>
  </r>
  <r>
    <x v="3"/>
  </r>
  <r>
    <x v="3"/>
  </r>
  <r>
    <x v="3"/>
  </r>
  <r>
    <x v="101"/>
  </r>
  <r>
    <x v="3"/>
  </r>
  <r>
    <x v="3"/>
  </r>
  <r>
    <x v="3"/>
  </r>
  <r>
    <x v="3"/>
  </r>
  <r>
    <x v="3"/>
  </r>
  <r>
    <x v="102"/>
  </r>
  <r>
    <x v="3"/>
  </r>
  <r>
    <x v="3"/>
  </r>
  <r>
    <x v="3"/>
  </r>
  <r>
    <x v="3"/>
  </r>
  <r>
    <x v="3"/>
  </r>
  <r>
    <x v="103"/>
  </r>
  <r>
    <x v="3"/>
  </r>
  <r>
    <x v="3"/>
  </r>
  <r>
    <x v="3"/>
  </r>
  <r>
    <x v="3"/>
  </r>
  <r>
    <x v="3"/>
  </r>
  <r>
    <x v="104"/>
  </r>
  <r>
    <x v="105"/>
  </r>
  <r>
    <x v="106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749EE53-1B4C-4D47-A0EB-25C9273EC6D6}" name="Tabela dinâmica1" cacheId="59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ITEM">
  <location ref="B24:B131" firstHeaderRow="1" firstDataRow="1" firstDataCol="1"/>
  <pivotFields count="1">
    <pivotField axis="axisRow" showAll="0" sortType="ascending">
      <items count="2009">
        <item x="0"/>
        <item x="1"/>
        <item x="2"/>
        <item x="4"/>
        <item x="5"/>
        <item x="6"/>
        <item x="7"/>
        <item m="1" x="1040"/>
        <item x="8"/>
        <item x="9"/>
        <item x="10"/>
        <item m="1" x="1370"/>
        <item m="1" x="1406"/>
        <item m="1" x="1440"/>
        <item m="1" x="1472"/>
        <item m="1" x="1499"/>
        <item m="1" x="1529"/>
        <item m="1" x="1553"/>
        <item m="1" x="1277"/>
        <item m="1" x="1307"/>
        <item m="1" x="1337"/>
        <item m="1" x="1372"/>
        <item x="11"/>
        <item x="12"/>
        <item m="1" x="1704"/>
        <item m="1" x="1722"/>
        <item m="1" x="1738"/>
        <item m="1" x="1755"/>
        <item m="1" x="1772"/>
        <item m="1" x="1789"/>
        <item m="1" x="1808"/>
        <item x="13"/>
        <item x="14"/>
        <item m="1" x="1957"/>
        <item m="1" x="1969"/>
        <item m="1" x="1980"/>
        <item m="1" x="1990"/>
        <item m="1" x="2001"/>
        <item m="1" x="113"/>
        <item m="1" x="127"/>
        <item x="15"/>
        <item x="16"/>
        <item x="17"/>
        <item m="1" x="1671"/>
        <item m="1" x="766"/>
        <item x="18"/>
        <item x="19"/>
        <item x="20"/>
        <item m="1" x="911"/>
        <item m="1" x="933"/>
        <item m="1" x="954"/>
        <item m="1" x="974"/>
        <item m="1" x="996"/>
        <item x="21"/>
        <item x="22"/>
        <item m="1" x="1282"/>
        <item m="1" x="1311"/>
        <item m="1" x="1341"/>
        <item m="1" x="1377"/>
        <item x="23"/>
        <item x="24"/>
        <item m="1" x="1676"/>
        <item m="1" x="1691"/>
        <item m="1" x="1707"/>
        <item m="1" x="1726"/>
        <item x="25"/>
        <item x="26"/>
        <item m="1" x="1935"/>
        <item m="1" x="1947"/>
        <item m="1" x="1960"/>
        <item m="1" x="1972"/>
        <item m="1" x="1218"/>
        <item m="1" x="278"/>
        <item m="1" x="298"/>
        <item m="1" x="318"/>
        <item m="1" x="1648"/>
        <item m="1" x="688"/>
        <item m="1" x="731"/>
        <item m="1" x="1914"/>
        <item m="1" x="1110"/>
        <item m="1" x="1133"/>
        <item m="1" x="256"/>
        <item m="1" x="1556"/>
        <item m="1" x="1583"/>
        <item m="1" x="641"/>
        <item m="1" x="1832"/>
        <item x="27"/>
        <item x="28"/>
        <item x="29"/>
        <item x="30"/>
        <item x="31"/>
        <item x="32"/>
        <item m="1" x="935"/>
        <item m="1" x="956"/>
        <item m="1" x="976"/>
        <item m="1" x="998"/>
        <item m="1" x="1020"/>
        <item m="1" x="807"/>
        <item m="1" x="840"/>
        <item m="1" x="866"/>
        <item m="1" x="891"/>
        <item m="1" x="917"/>
        <item m="1" x="936"/>
        <item m="1" x="957"/>
        <item m="1" x="977"/>
        <item m="1" x="999"/>
        <item m="1" x="1022"/>
        <item m="1" x="808"/>
        <item m="1" x="841"/>
        <item m="1" x="867"/>
        <item m="1" x="892"/>
        <item m="1" x="1955"/>
        <item m="1" x="1208"/>
        <item m="1" x="1232"/>
        <item m="1" x="1257"/>
        <item m="1" x="1283"/>
        <item m="1" x="1313"/>
        <item m="1" x="1342"/>
        <item m="1" x="1378"/>
        <item m="1" x="1412"/>
        <item m="1" x="1442"/>
        <item m="1" x="334"/>
        <item m="1" x="1637"/>
        <item m="1" x="1652"/>
        <item m="1" x="1664"/>
        <item m="1" x="1677"/>
        <item m="1" x="1693"/>
        <item m="1" x="1708"/>
        <item m="1" x="799"/>
        <item m="1" x="1900"/>
        <item m="1" x="1916"/>
        <item m="1" x="1925"/>
        <item m="1" x="1936"/>
        <item m="1" x="1948"/>
        <item m="1" x="1961"/>
        <item m="1" x="1973"/>
        <item m="1" x="1983"/>
        <item m="1" x="1993"/>
        <item m="1" x="1887"/>
        <item m="1" x="1901"/>
        <item m="1" x="1917"/>
        <item m="1" x="1926"/>
        <item m="1" x="1937"/>
        <item m="1" x="1949"/>
        <item m="1" x="1962"/>
        <item m="1" x="1974"/>
        <item m="1" x="1984"/>
        <item m="1" x="1994"/>
        <item m="1" x="1174"/>
        <item m="1" x="236"/>
        <item m="1" x="260"/>
        <item m="1" x="279"/>
        <item m="1" x="299"/>
        <item m="1" x="319"/>
        <item m="1" x="338"/>
        <item m="1" x="358"/>
        <item m="1" x="369"/>
        <item m="1" x="382"/>
        <item m="1" x="215"/>
        <item m="1" x="237"/>
        <item m="1" x="261"/>
        <item m="1" x="280"/>
        <item m="1" x="300"/>
        <item m="1" x="320"/>
        <item m="1" x="339"/>
        <item m="1" x="359"/>
        <item m="1" x="1622"/>
        <item m="1" x="608"/>
        <item m="1" x="651"/>
        <item m="1" x="692"/>
        <item m="1" x="735"/>
        <item m="1" x="773"/>
        <item m="1" x="1886"/>
        <item m="1" x="1067"/>
        <item m="1" x="1089"/>
        <item m="1" x="1111"/>
        <item m="1" x="1134"/>
        <item m="1" x="1159"/>
        <item m="1" x="1182"/>
        <item m="1" x="1209"/>
        <item m="1" x="1233"/>
        <item m="1" x="1258"/>
        <item m="1" x="1044"/>
        <item m="1" x="1068"/>
        <item m="1" x="1090"/>
        <item m="1" x="1112"/>
        <item m="1" x="213"/>
        <item m="1" x="1502"/>
        <item m="1" x="1533"/>
        <item m="1" x="1557"/>
        <item m="1" x="1584"/>
        <item m="1" x="1602"/>
        <item m="1" x="1624"/>
        <item m="1" x="1638"/>
        <item m="1" x="1653"/>
        <item m="1" x="1665"/>
        <item m="1" x="1474"/>
        <item m="1" x="1503"/>
        <item m="1" x="1534"/>
        <item m="1" x="1558"/>
        <item m="1" x="567"/>
        <item m="1" x="1793"/>
        <item m="1" x="1813"/>
        <item m="1" x="1833"/>
        <item m="1" x="1855"/>
        <item m="1" x="1869"/>
        <item m="1" x="1888"/>
        <item m="1" x="1902"/>
        <item m="1" x="1345"/>
        <item m="1" x="361"/>
        <item m="1" x="371"/>
        <item m="1" x="383"/>
        <item m="1" x="399"/>
        <item m="1" x="422"/>
        <item m="1" x="448"/>
        <item m="1" x="1711"/>
        <item m="1" x="851"/>
        <item m="1" x="875"/>
        <item m="1" x="899"/>
        <item m="1" x="923"/>
        <item m="1" x="943"/>
        <item m="1" x="963"/>
        <item m="1" x="985"/>
        <item m="1" x="1010"/>
        <item m="1" x="1032"/>
        <item m="1" x="826"/>
        <item m="1" x="852"/>
        <item m="1" x="876"/>
        <item m="1" x="901"/>
        <item m="1" x="925"/>
        <item m="1" x="945"/>
        <item m="1" x="965"/>
        <item m="1" x="987"/>
        <item m="1" x="1965"/>
        <item m="1" x="1215"/>
        <item m="1" x="1239"/>
        <item m="1" x="1262"/>
        <item m="1" x="1291"/>
        <item m="1" x="1320"/>
        <item m="1" x="1355"/>
        <item m="1" x="1391"/>
        <item m="1" x="1425"/>
        <item m="1" x="1456"/>
        <item m="1" x="1191"/>
        <item m="1" x="1216"/>
        <item m="1" x="1240"/>
        <item m="1" x="1264"/>
        <item m="1" x="1294"/>
        <item m="1" x="1323"/>
        <item m="1" x="1358"/>
        <item m="1" x="1394"/>
        <item m="1" x="347"/>
        <item m="1" x="1645"/>
        <item m="1" x="1659"/>
        <item m="1" x="818"/>
        <item m="1" x="1912"/>
        <item m="1" x="1188"/>
        <item m="1" x="253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m="1" x="776"/>
        <item m="1" x="811"/>
        <item m="1" x="842"/>
        <item m="1" x="1934"/>
        <item m="1" x="1161"/>
        <item m="1" x="1184"/>
        <item m="1" x="1210"/>
        <item m="1" x="1234"/>
        <item m="1" x="1259"/>
        <item m="1" x="1284"/>
        <item m="1" x="1314"/>
        <item m="1" x="1343"/>
        <item m="1" x="1379"/>
        <item m="1" x="1137"/>
        <item m="1" x="1162"/>
        <item m="1" x="1185"/>
        <item m="1" x="1211"/>
        <item m="1" x="1235"/>
        <item m="1" x="297"/>
        <item m="1" x="1603"/>
        <item m="1" x="1625"/>
        <item m="1" x="1639"/>
        <item m="1" x="1654"/>
        <item m="1" x="1666"/>
        <item m="1" x="1678"/>
        <item m="1" x="1694"/>
        <item m="1" x="1709"/>
        <item m="1" x="1727"/>
        <item m="1" x="1585"/>
        <item m="1" x="1604"/>
        <item m="1" x="1626"/>
        <item m="1" x="1640"/>
        <item m="1" x="1655"/>
        <item m="1" x="1667"/>
        <item m="1" x="729"/>
        <item m="1" x="1870"/>
        <item m="1" x="1890"/>
        <item m="1" x="1903"/>
        <item m="1" x="1918"/>
        <item m="1" x="1927"/>
        <item m="1" x="1938"/>
        <item m="1" x="1950"/>
        <item m="1" x="1963"/>
        <item m="1" x="1975"/>
        <item m="1" x="1856"/>
        <item m="1" x="1871"/>
        <item m="1" x="1891"/>
        <item m="1" x="1904"/>
        <item m="1" x="1919"/>
        <item m="1" x="1928"/>
        <item m="1" x="1939"/>
        <item m="1" x="1951"/>
        <item m="1" x="1964"/>
        <item m="1" x="1976"/>
        <item m="1" x="1132"/>
        <item m="1" x="194"/>
        <item m="1" x="220"/>
        <item m="1" x="241"/>
        <item m="1" x="265"/>
        <item m="1" x="284"/>
        <item m="1" x="304"/>
        <item m="1" x="324"/>
        <item m="1" x="343"/>
        <item m="1" x="360"/>
        <item m="1" x="174"/>
        <item m="1" x="196"/>
        <item m="1" x="222"/>
        <item m="1" x="243"/>
        <item m="1" x="267"/>
        <item m="1" x="1582"/>
        <item m="1" x="536"/>
        <item m="1" x="572"/>
        <item m="1" x="613"/>
        <item m="1" x="1854"/>
        <item m="1" x="1025"/>
        <item m="1" x="1048"/>
        <item m="1" x="1071"/>
        <item m="1" x="1093"/>
        <item m="1" x="1115"/>
        <item m="1" x="1138"/>
        <item m="1" x="1163"/>
        <item m="1" x="1186"/>
        <item m="1" x="1212"/>
        <item m="1" x="1002"/>
        <item m="1" x="1026"/>
        <item m="1" x="1049"/>
        <item m="1" x="1072"/>
        <item m="1" x="1094"/>
        <item m="1" x="1116"/>
        <item m="1" x="1139"/>
        <item m="1" x="1164"/>
        <item m="1" x="169"/>
        <item m="1" x="1444"/>
        <item m="1" x="1476"/>
        <item m="1" x="1504"/>
        <item m="1" x="1535"/>
        <item m="1" x="1559"/>
        <item m="1" x="1586"/>
        <item m="1" x="1605"/>
        <item m="1" x="1627"/>
        <item m="1" x="1641"/>
        <item m="1" x="1414"/>
        <item m="1" x="1445"/>
        <item m="1" x="1477"/>
        <item m="1" x="1505"/>
        <item m="1" x="1536"/>
        <item m="1" x="1560"/>
        <item m="1" x="1587"/>
        <item m="1" x="1606"/>
        <item m="1" x="498"/>
        <item m="1" x="1757"/>
        <item m="1" x="1775"/>
        <item m="1" x="1794"/>
        <item m="1" x="1814"/>
        <item m="1" x="1834"/>
        <item m="1" x="1857"/>
        <item m="1" x="1872"/>
        <item m="1" x="1892"/>
        <item m="1" x="1905"/>
        <item m="1" x="1741"/>
        <item m="1" x="1758"/>
        <item m="1" x="1776"/>
        <item m="1" x="1795"/>
        <item m="1" x="1815"/>
        <item m="1" x="1835"/>
        <item m="1" x="1858"/>
        <item m="1" x="1873"/>
        <item m="1" x="1286"/>
        <item m="1" x="330"/>
        <item m="1" x="349"/>
        <item m="1" x="362"/>
        <item m="1" x="374"/>
        <item m="1" x="387"/>
        <item m="1" x="403"/>
        <item m="1" x="1680"/>
        <item m="1" x="794"/>
        <item m="1" x="827"/>
        <item m="1" x="853"/>
        <item m="1" x="878"/>
        <item m="1" x="903"/>
        <item m="1" x="927"/>
        <item m="1" x="947"/>
        <item m="1" x="967"/>
        <item m="1" x="989"/>
        <item m="1" x="762"/>
        <item m="1" x="795"/>
        <item m="1" x="828"/>
        <item m="1" x="854"/>
        <item m="1" x="879"/>
        <item m="1" x="905"/>
        <item m="1" x="929"/>
        <item m="1" x="949"/>
        <item m="1" x="1942"/>
        <item m="1" x="1169"/>
        <item m="1" x="1193"/>
        <item m="1" x="311"/>
        <item m="1" x="1618"/>
        <item m="1" x="757"/>
        <item m="1" x="1881"/>
        <item x="45"/>
        <item x="46"/>
        <item x="47"/>
        <item x="48"/>
        <item m="1" x="780"/>
        <item m="1" x="815"/>
        <item m="1" x="843"/>
        <item m="1" x="868"/>
        <item m="1" x="893"/>
        <item m="1" x="918"/>
        <item m="1" x="937"/>
        <item m="1" x="661"/>
        <item m="1" x="702"/>
        <item m="1" x="745"/>
        <item m="1" x="782"/>
        <item m="1" x="817"/>
        <item m="1" x="844"/>
        <item m="1" x="869"/>
        <item m="1" x="894"/>
        <item m="1" x="919"/>
        <item m="1" x="939"/>
        <item m="1" x="664"/>
        <item m="1" x="705"/>
        <item m="1" x="748"/>
        <item m="1" x="784"/>
        <item m="1" x="819"/>
        <item m="1" x="845"/>
        <item m="1" x="870"/>
        <item m="1" x="895"/>
        <item m="1" x="920"/>
        <item m="1" x="940"/>
        <item m="1" x="667"/>
        <item m="1" x="708"/>
        <item m="1" x="751"/>
        <item m="1" x="786"/>
        <item m="1" x="820"/>
        <item m="1" x="846"/>
        <item m="1" x="871"/>
        <item m="1" x="1915"/>
        <item m="1" x="1118"/>
        <item m="1" x="1141"/>
        <item m="1" x="1165"/>
        <item m="1" x="1187"/>
        <item m="1" x="1213"/>
        <item m="1" x="1236"/>
        <item m="1" x="1260"/>
        <item m="1" x="1285"/>
        <item m="1" x="1315"/>
        <item m="1" x="1097"/>
        <item m="1" x="259"/>
        <item m="1" x="1561"/>
        <item m="1" x="1588"/>
        <item m="1" x="1607"/>
        <item m="1" x="1629"/>
        <item m="1" x="1642"/>
        <item m="1" x="1656"/>
        <item m="1" x="1668"/>
        <item m="1" x="1679"/>
        <item m="1" x="1695"/>
        <item m="1" x="1537"/>
        <item m="1" x="1562"/>
        <item m="1" x="649"/>
        <item m="1" x="1836"/>
        <item m="1" x="1859"/>
        <item m="1" x="1874"/>
        <item m="1" x="1893"/>
        <item m="1" x="1906"/>
        <item m="1" x="1920"/>
        <item m="1" x="1929"/>
        <item m="1" x="1940"/>
        <item m="1" x="1952"/>
        <item m="1" x="1816"/>
        <item m="1" x="1837"/>
        <item m="1" x="1860"/>
        <item m="1" x="1875"/>
        <item m="1" x="1894"/>
        <item m="1" x="1907"/>
        <item m="1" x="1921"/>
        <item m="1" x="1930"/>
        <item m="1" x="1941"/>
        <item m="1" x="1953"/>
        <item m="1" x="1088"/>
        <item m="1" x="153"/>
        <item m="1" x="180"/>
        <item m="1" x="201"/>
        <item m="1" x="226"/>
        <item m="1" x="247"/>
        <item m="1" x="271"/>
        <item m="1" x="289"/>
        <item m="1" x="309"/>
        <item m="1" x="328"/>
        <item m="1" x="133"/>
        <item m="1" x="155"/>
        <item m="1" x="182"/>
        <item m="1" x="203"/>
        <item m="1" x="228"/>
        <item m="1" x="248"/>
        <item m="1" x="272"/>
        <item m="1" x="290"/>
        <item m="1" x="310"/>
        <item m="1" x="329"/>
        <item m="1" x="1532"/>
        <item m="1" x="472"/>
        <item m="1" x="509"/>
        <item m="1" x="543"/>
        <item m="1" x="579"/>
        <item m="1" x="620"/>
        <item m="1" x="663"/>
        <item m="1" x="704"/>
        <item m="1" x="747"/>
        <item m="1" x="783"/>
        <item m="1" x="440"/>
        <item m="1" x="475"/>
        <item m="1" x="512"/>
        <item m="1" x="546"/>
        <item m="1" x="582"/>
        <item m="1" x="622"/>
        <item m="1" x="666"/>
        <item m="1" x="707"/>
        <item m="1" x="750"/>
        <item m="1" x="785"/>
        <item m="1" x="442"/>
        <item m="1" x="477"/>
        <item m="1" x="514"/>
        <item m="1" x="548"/>
        <item m="1" x="584"/>
        <item m="1" x="624"/>
        <item m="1" x="669"/>
        <item m="1" x="710"/>
        <item m="1" x="753"/>
        <item m="1" x="787"/>
        <item m="1" x="1812"/>
        <item m="1" x="981"/>
        <item m="1" x="1006"/>
        <item m="1" x="1029"/>
        <item m="1" x="1052"/>
        <item m="1" x="1075"/>
        <item m="1" x="1098"/>
        <item m="1" x="1119"/>
        <item m="1" x="1142"/>
        <item m="1" x="1166"/>
        <item m="1" x="960"/>
        <item m="1" x="982"/>
        <item m="1" x="1007"/>
        <item m="1" x="1030"/>
        <item m="1" x="1053"/>
        <item m="1" x="130"/>
        <item m="1" x="1381"/>
        <item m="1" x="1416"/>
        <item m="1" x="1446"/>
        <item m="1" x="1478"/>
        <item m="1" x="1506"/>
        <item m="1" x="1538"/>
        <item m="1" x="1563"/>
        <item m="1" x="1589"/>
        <item m="1" x="1608"/>
        <item m="1" x="1346"/>
        <item m="1" x="1382"/>
        <item m="1" x="1417"/>
        <item m="1" x="1447"/>
        <item m="1" x="1479"/>
        <item m="1" x="1507"/>
        <item m="1" x="1539"/>
        <item m="1" x="1564"/>
        <item m="1" x="1590"/>
        <item m="1" x="1609"/>
        <item m="1" x="1347"/>
        <item m="1" x="1383"/>
        <item m="1" x="1418"/>
        <item m="1" x="1448"/>
        <item m="1" x="1480"/>
        <item m="1" x="1508"/>
        <item m="1" x="1540"/>
        <item m="1" x="1565"/>
        <item m="1" x="1591"/>
        <item m="1" x="1610"/>
        <item m="1" x="1348"/>
        <item m="1" x="1384"/>
        <item m="1" x="1419"/>
        <item m="1" x="1449"/>
        <item m="1" x="1481"/>
        <item m="1" x="1510"/>
        <item m="1" x="1542"/>
        <item m="1" x="1567"/>
        <item m="1" x="1593"/>
        <item m="1" x="1612"/>
        <item m="1" x="1350"/>
        <item m="1" x="1386"/>
        <item m="1" x="1421"/>
        <item m="1" x="1451"/>
        <item m="1" x="1484"/>
        <item m="1" x="1513"/>
        <item m="1" x="1545"/>
        <item m="1" x="1570"/>
        <item m="1" x="1595"/>
        <item m="1" x="1614"/>
        <item m="1" x="1352"/>
        <item m="1" x="1388"/>
        <item m="1" x="435"/>
        <item m="1" x="1728"/>
        <item m="1" x="1743"/>
        <item m="1" x="1759"/>
        <item m="1" x="1238"/>
        <item m="1" x="295"/>
        <item m="1" x="314"/>
        <item m="1" x="332"/>
        <item m="1" x="353"/>
        <item m="1" x="365"/>
        <item m="1" x="378"/>
        <item m="1" x="1658"/>
        <item m="1" x="725"/>
        <item m="1" x="763"/>
        <item m="1" x="796"/>
        <item m="1" x="830"/>
        <item m="1" x="856"/>
        <item m="1" x="881"/>
        <item m="1" x="907"/>
        <item m="1" x="931"/>
        <item m="1" x="951"/>
        <item m="1" x="684"/>
        <item m="1" x="726"/>
        <item m="1" x="764"/>
        <item m="1" x="798"/>
        <item m="1" x="832"/>
        <item m="1" x="858"/>
        <item m="1" x="883"/>
        <item m="1" x="909"/>
        <item m="1" x="1924"/>
        <item m="1" x="1127"/>
        <item m="1" x="1149"/>
        <item m="1" x="275"/>
        <item m="1" x="1580"/>
        <item m="1" x="680"/>
        <item m="1" x="1849"/>
        <item x="49"/>
        <item x="50"/>
        <item x="51"/>
        <item m="1" x="670"/>
        <item m="1" x="711"/>
        <item m="1" x="754"/>
        <item m="1" x="788"/>
        <item m="1" x="821"/>
        <item m="1" x="847"/>
        <item m="1" x="872"/>
        <item m="1" x="896"/>
        <item m="1" x="586"/>
        <item m="1" x="626"/>
        <item m="1" x="672"/>
        <item m="1" x="713"/>
        <item m="1" x="756"/>
        <item m="1" x="789"/>
        <item m="1" x="822"/>
        <item m="1" x="848"/>
        <item m="1" x="873"/>
        <item m="1" x="897"/>
        <item m="1" x="588"/>
        <item m="1" x="628"/>
        <item m="1" x="674"/>
        <item m="1" x="715"/>
        <item m="1" x="758"/>
        <item m="1" x="790"/>
        <item m="1" x="823"/>
        <item m="1" x="849"/>
        <item m="1" x="874"/>
        <item m="1" x="898"/>
        <item m="1" x="590"/>
        <item m="1" x="630"/>
        <item m="1" x="676"/>
        <item m="1" x="718"/>
        <item m="1" x="759"/>
        <item m="1" x="791"/>
        <item m="1" x="824"/>
        <item m="1" x="1889"/>
        <item m="1" x="1076"/>
        <item m="1" x="1099"/>
        <item m="1" x="1120"/>
        <item m="1" x="1143"/>
        <item m="1" x="1167"/>
        <item m="1" x="1190"/>
        <item m="1" x="1214"/>
        <item m="1" x="1237"/>
        <item m="1" x="1261"/>
        <item m="1" x="1054"/>
        <item m="1" x="218"/>
        <item m="1" x="1509"/>
        <item m="1" x="1541"/>
        <item m="1" x="1566"/>
        <item m="1" x="1592"/>
        <item m="1" x="1611"/>
        <item m="1" x="1630"/>
        <item m="1" x="1643"/>
        <item m="1" x="1657"/>
        <item m="1" x="1669"/>
        <item m="1" x="1482"/>
        <item m="1" x="1511"/>
        <item m="1" x="1543"/>
        <item m="1" x="1568"/>
        <item m="1" x="1594"/>
        <item m="1" x="1613"/>
        <item m="1" x="570"/>
        <item m="1" x="1796"/>
        <item m="1" x="1817"/>
        <item m="1" x="1838"/>
        <item m="1" x="1861"/>
        <item m="1" x="1876"/>
        <item m="1" x="1895"/>
        <item m="1" x="1908"/>
        <item m="1" x="1922"/>
        <item m="1" x="1931"/>
        <item m="1" x="1777"/>
        <item m="1" x="1797"/>
        <item m="1" x="1818"/>
        <item m="1" x="1839"/>
        <item m="1" x="1862"/>
        <item m="1" x="1877"/>
        <item m="1" x="1896"/>
        <item m="1" x="1909"/>
        <item m="1" x="1923"/>
        <item m="1" x="1933"/>
        <item m="1" x="1047"/>
        <item m="1" x="118"/>
        <item m="1" x="134"/>
        <item m="1" x="156"/>
        <item m="1" x="183"/>
        <item m="1" x="204"/>
        <item m="1" x="229"/>
        <item m="1" x="249"/>
        <item m="1" x="273"/>
        <item m="1" x="291"/>
        <item m="1" x="2005"/>
        <item m="1" x="119"/>
        <item m="1" x="135"/>
        <item m="1" x="157"/>
        <item m="1" x="184"/>
        <item m="1" x="205"/>
        <item m="1" x="230"/>
        <item m="1" x="250"/>
        <item m="1" x="274"/>
        <item m="1" x="293"/>
        <item m="1" x="1475"/>
        <item m="1" x="418"/>
        <item m="1" x="444"/>
        <item m="1" x="479"/>
        <item m="1" x="516"/>
        <item m="1" x="550"/>
        <item m="1" x="587"/>
        <item m="1" x="627"/>
        <item m="1" x="673"/>
        <item m="1" x="714"/>
        <item m="1" x="396"/>
        <item m="1" x="420"/>
        <item m="1" x="446"/>
        <item m="1" x="481"/>
        <item m="1" x="518"/>
        <item m="1" x="551"/>
        <item m="1" x="589"/>
        <item m="1" x="629"/>
        <item m="1" x="675"/>
        <item m="1" x="717"/>
        <item m="1" x="397"/>
        <item m="1" x="421"/>
        <item m="1" x="447"/>
        <item m="1" x="482"/>
        <item m="1" x="519"/>
        <item m="1" x="552"/>
        <item m="1" x="591"/>
        <item m="1" x="631"/>
        <item m="1" x="677"/>
        <item m="1" x="719"/>
        <item m="1" x="1774"/>
        <item m="1" x="941"/>
        <item m="1" x="961"/>
        <item m="1" x="983"/>
        <item m="1" x="1008"/>
        <item m="1" x="1031"/>
        <item m="1" x="1055"/>
        <item m="1" x="1077"/>
        <item m="1" x="1100"/>
        <item m="1" x="1121"/>
        <item m="1" x="921"/>
        <item m="1" x="942"/>
        <item m="1" x="962"/>
        <item m="1" x="984"/>
        <item m="1" x="1009"/>
        <item m="1" x="2004"/>
        <item m="1" x="1316"/>
        <item m="1" x="1349"/>
        <item m="1" x="1385"/>
        <item m="1" x="1420"/>
        <item m="1" x="1450"/>
        <item m="1" x="1483"/>
        <item m="1" x="1512"/>
        <item m="1" x="1544"/>
        <item m="1" x="1569"/>
        <item m="1" x="1287"/>
        <item m="1" x="1317"/>
        <item m="1" x="1351"/>
        <item m="1" x="1387"/>
        <item m="1" x="1422"/>
        <item m="1" x="1452"/>
        <item m="1" x="1485"/>
        <item m="1" x="1514"/>
        <item m="1" x="1546"/>
        <item m="1" x="1572"/>
        <item m="1" x="1288"/>
        <item m="1" x="1318"/>
        <item m="1" x="1353"/>
        <item m="1" x="1389"/>
        <item m="1" x="1423"/>
        <item m="1" x="1453"/>
        <item m="1" x="1486"/>
        <item m="1" x="1515"/>
        <item m="1" x="1547"/>
        <item m="1" x="1573"/>
        <item m="1" x="1290"/>
        <item m="1" x="1319"/>
        <item m="1" x="1354"/>
        <item m="1" x="1390"/>
        <item m="1" x="1424"/>
        <item m="1" x="1455"/>
        <item m="1" x="1488"/>
        <item m="1" x="1517"/>
        <item m="1" x="1549"/>
        <item m="1" x="1575"/>
        <item m="1" x="1293"/>
        <item m="1" x="1322"/>
        <item m="1" x="1357"/>
        <item m="1" x="1393"/>
        <item m="1" x="1428"/>
        <item m="1" x="1459"/>
        <item m="1" x="1491"/>
        <item m="1" x="1520"/>
        <item m="1" x="1551"/>
        <item m="1" x="1577"/>
        <item m="1" x="1296"/>
        <item m="1" x="1325"/>
        <item m="1" x="395"/>
        <item m="1" x="1696"/>
        <item m="1" x="1712"/>
        <item m="1" x="1729"/>
        <item m="1" x="1744"/>
        <item m="1" x="1760"/>
        <item m="1" x="1778"/>
        <item m="1" x="1798"/>
        <item m="1" x="1819"/>
        <item m="1" x="1840"/>
        <item m="1" x="1681"/>
        <item m="1" x="1697"/>
        <item m="1" x="1713"/>
        <item m="1" x="1730"/>
        <item m="1" x="1745"/>
        <item m="1" x="1761"/>
        <item m="1" x="1779"/>
        <item m="1" x="1192"/>
        <item m="1" x="257"/>
        <item m="1" x="277"/>
        <item m="1" x="296"/>
        <item m="1" x="317"/>
        <item m="1" x="337"/>
        <item m="1" x="357"/>
        <item m="1" x="1632"/>
        <item m="1" x="644"/>
        <item m="1" x="685"/>
        <item m="1" x="727"/>
        <item m="1" x="767"/>
        <item m="1" x="801"/>
        <item m="1" x="834"/>
        <item m="1" x="860"/>
        <item m="1" x="885"/>
        <item m="1" x="910"/>
        <item m="1" x="603"/>
        <item m="1" x="645"/>
        <item m="1" x="686"/>
        <item m="1" x="728"/>
        <item m="1" x="768"/>
        <item m="1" x="802"/>
        <item m="1" x="835"/>
        <item m="1" x="861"/>
        <item m="1" x="886"/>
        <item m="1" x="912"/>
        <item m="1" x="604"/>
        <item m="1" x="646"/>
        <item m="1" x="687"/>
        <item m="1" x="730"/>
        <item m="1" x="769"/>
        <item m="1" x="803"/>
        <item m="1" x="836"/>
        <item m="1" x="862"/>
        <item m="1" x="887"/>
        <item m="1" x="913"/>
        <item m="1" x="605"/>
        <item m="1" x="647"/>
        <item m="1" x="689"/>
        <item m="1" x="732"/>
        <item m="1" x="770"/>
        <item m="1" x="804"/>
        <item m="1" x="837"/>
        <item m="1" x="863"/>
        <item m="1" x="888"/>
        <item m="1" x="914"/>
        <item m="1" x="606"/>
        <item m="1" x="648"/>
        <item m="1" x="690"/>
        <item m="1" x="733"/>
        <item m="1" x="771"/>
        <item m="1" x="805"/>
        <item m="1" x="838"/>
        <item m="1" x="864"/>
        <item m="1" x="889"/>
        <item m="1" x="915"/>
        <item m="1" x="607"/>
        <item m="1" x="650"/>
        <item m="1" x="691"/>
        <item m="1" x="734"/>
        <item m="1" x="772"/>
        <item m="1" x="806"/>
        <item m="1" x="839"/>
        <item m="1" x="865"/>
        <item m="1" x="890"/>
        <item m="1" x="916"/>
        <item m="1" x="609"/>
        <item m="1" x="652"/>
        <item m="1" x="693"/>
        <item m="1" x="736"/>
        <item m="1" x="1898"/>
        <item m="1" x="1085"/>
        <item m="1" x="1108"/>
        <item m="1" x="1130"/>
        <item m="1" x="1155"/>
        <item m="1" x="1178"/>
        <item m="1" x="1205"/>
        <item m="1" x="1229"/>
        <item m="1" x="1255"/>
        <item m="1" x="1280"/>
        <item m="1" x="1063"/>
        <item m="1" x="1086"/>
        <item m="1" x="1109"/>
        <item m="1" x="1131"/>
        <item m="1" x="1157"/>
        <item m="1" x="1180"/>
        <item m="1" x="1207"/>
        <item m="1" x="1231"/>
        <item m="1" x="233"/>
        <item m="1" x="1530"/>
        <item m="1" x="599"/>
        <item m="1" x="1810"/>
        <item x="52"/>
        <item x="53"/>
        <item x="54"/>
        <item m="1" x="592"/>
        <item m="1" x="632"/>
        <item m="1" x="678"/>
        <item m="1" x="720"/>
        <item m="1" x="760"/>
        <item m="1" x="792"/>
        <item m="1" x="825"/>
        <item m="1" x="850"/>
        <item m="1" x="520"/>
        <item m="1" x="553"/>
        <item m="1" x="593"/>
        <item m="1" x="633"/>
        <item m="1" x="679"/>
        <item m="1" x="721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m="1" x="1123"/>
        <item m="1" x="178"/>
        <item m="1" x="1454"/>
        <item m="1" x="1487"/>
        <item m="1" x="1516"/>
        <item m="1" x="1548"/>
        <item m="1" x="1574"/>
        <item m="1" x="1596"/>
        <item m="1" x="1615"/>
        <item m="1" x="1631"/>
        <item m="1" x="1644"/>
        <item m="1" x="1426"/>
        <item m="1" x="1457"/>
        <item m="1" x="1489"/>
        <item m="1" x="1518"/>
        <item m="1" x="1550"/>
        <item m="1" x="1576"/>
        <item m="1" x="1597"/>
        <item m="1" x="1616"/>
        <item m="1" x="506"/>
        <item m="1" x="1762"/>
        <item m="1" x="1781"/>
        <item m="1" x="1799"/>
        <item m="1" x="1820"/>
        <item m="1" x="1842"/>
        <item m="1" x="1863"/>
        <item m="1" x="1878"/>
        <item m="1" x="1897"/>
        <item m="1" x="1910"/>
        <item m="1" x="1746"/>
        <item m="1" x="1763"/>
        <item m="1" x="1782"/>
        <item m="1" x="1800"/>
        <item m="1" x="1821"/>
        <item m="1" x="1843"/>
        <item m="1" x="1005"/>
        <item m="1" x="1995"/>
        <item m="1" x="2007"/>
        <item m="1" x="120"/>
        <item m="1" x="136"/>
        <item m="1" x="159"/>
        <item m="1" x="185"/>
        <item m="1" x="206"/>
        <item m="1" x="231"/>
        <item m="1" x="251"/>
        <item m="1" x="1986"/>
        <item m="1" x="1996"/>
        <item m="1" x="107"/>
        <item m="1" x="121"/>
        <item m="1" x="137"/>
        <item m="1" x="160"/>
        <item m="1" x="186"/>
        <item m="1" x="207"/>
        <item m="1" x="232"/>
        <item m="1" x="254"/>
        <item m="1" x="1415"/>
        <item m="1" x="384"/>
        <item m="1" x="400"/>
        <item m="1" x="423"/>
        <item m="1" x="449"/>
        <item m="1" x="484"/>
        <item m="1" x="521"/>
        <item m="1" x="554"/>
        <item m="1" x="594"/>
        <item m="1" x="634"/>
        <item m="1" x="372"/>
        <item m="1" x="385"/>
        <item m="1" x="401"/>
        <item m="1" x="424"/>
        <item m="1" x="450"/>
        <item m="1" x="485"/>
        <item m="1" x="522"/>
        <item m="1" x="555"/>
        <item m="1" x="595"/>
        <item m="1" x="636"/>
        <item m="1" x="373"/>
        <item m="1" x="386"/>
        <item m="1" x="402"/>
        <item m="1" x="425"/>
        <item m="1" x="451"/>
        <item m="1" x="486"/>
        <item m="1" x="523"/>
        <item m="1" x="556"/>
        <item m="1" x="596"/>
        <item m="1" x="637"/>
        <item m="1" x="1742"/>
        <item m="1" x="900"/>
        <item m="1" x="924"/>
        <item m="1" x="944"/>
        <item m="1" x="964"/>
        <item m="1" x="986"/>
        <item m="1" x="1011"/>
        <item m="1" x="1033"/>
        <item m="1" x="1056"/>
        <item m="1" x="1078"/>
        <item m="1" x="877"/>
        <item m="1" x="902"/>
        <item m="1" x="926"/>
        <item m="1" x="946"/>
        <item m="1" x="966"/>
        <item m="1" x="988"/>
        <item m="1" x="1985"/>
        <item m="1" x="1263"/>
        <item m="1" x="1292"/>
        <item m="1" x="1321"/>
        <item m="1" x="1356"/>
        <item m="1" x="1392"/>
        <item m="1" x="1427"/>
        <item m="1" x="1458"/>
        <item m="1" x="1490"/>
        <item m="1" x="1519"/>
        <item m="1" x="1241"/>
        <item m="1" x="1265"/>
        <item m="1" x="1295"/>
        <item m="1" x="1324"/>
        <item m="1" x="1359"/>
        <item m="1" x="1395"/>
        <item m="1" x="1429"/>
        <item m="1" x="1460"/>
        <item m="1" x="1492"/>
        <item m="1" x="1522"/>
        <item m="1" x="1242"/>
        <item m="1" x="1266"/>
        <item m="1" x="1297"/>
        <item m="1" x="1326"/>
        <item m="1" x="1360"/>
        <item m="1" x="1396"/>
        <item m="1" x="1430"/>
        <item m="1" x="1461"/>
        <item m="1" x="1493"/>
        <item m="1" x="1523"/>
        <item m="1" x="1243"/>
        <item m="1" x="1267"/>
        <item m="1" x="1298"/>
        <item m="1" x="1327"/>
        <item m="1" x="1361"/>
        <item m="1" x="1397"/>
        <item m="1" x="1431"/>
        <item m="1" x="1462"/>
        <item m="1" x="1494"/>
        <item m="1" x="1524"/>
        <item m="1" x="1244"/>
        <item m="1" x="1268"/>
        <item m="1" x="1299"/>
        <item m="1" x="1328"/>
        <item m="1" x="1363"/>
        <item m="1" x="1399"/>
        <item m="1" x="1433"/>
        <item m="1" x="1464"/>
        <item m="1" x="1496"/>
        <item m="1" x="1526"/>
        <item m="1" x="1247"/>
        <item m="1" x="1271"/>
        <item m="1" x="370"/>
        <item m="1" x="1670"/>
        <item m="1" x="1683"/>
        <item m="1" x="1698"/>
        <item m="1" x="1714"/>
        <item m="1" x="1731"/>
        <item m="1" x="1747"/>
        <item m="1" x="1148"/>
        <item m="1" x="214"/>
        <item m="1" x="235"/>
        <item m="1" x="258"/>
        <item x="70"/>
        <item x="71"/>
        <item x="72"/>
        <item m="1" x="524"/>
        <item m="1" x="557"/>
        <item m="1" x="597"/>
        <item m="1" x="638"/>
        <item m="1" x="681"/>
        <item m="1" x="722"/>
        <item m="1" x="761"/>
        <item m="1" x="793"/>
        <item m="1" x="452"/>
        <item m="1" x="487"/>
        <item m="1" x="525"/>
        <item m="1" x="558"/>
        <item m="1" x="598"/>
        <item m="1" x="639"/>
        <item m="1" x="682"/>
        <item m="1" x="723"/>
        <item x="73"/>
        <item x="74"/>
        <item m="1" x="1012"/>
        <item m="1" x="1034"/>
        <item m="1" x="1057"/>
        <item m="1" x="1080"/>
        <item m="1" x="1102"/>
        <item m="1" x="1124"/>
        <item m="1" x="1145"/>
        <item m="1" x="1168"/>
        <item m="1" x="968"/>
        <item x="75"/>
        <item x="76"/>
        <item x="77"/>
        <item x="78"/>
        <item x="79"/>
        <item x="80"/>
        <item x="81"/>
        <item m="1" x="1578"/>
        <item m="1" x="1598"/>
        <item m="1" x="1617"/>
        <item m="1" x="1362"/>
        <item m="1" x="1398"/>
        <item m="1" x="1432"/>
        <item m="1" x="1463"/>
        <item m="1" x="1495"/>
        <item m="1" x="1525"/>
        <item x="82"/>
        <item x="83"/>
        <item m="1" x="1748"/>
        <item m="1" x="1764"/>
        <item m="1" x="1783"/>
        <item m="1" x="1802"/>
        <item m="1" x="1822"/>
        <item m="1" x="1844"/>
        <item m="1" x="1864"/>
        <item m="1" x="1879"/>
        <item m="1" x="1715"/>
        <item m="1" x="1732"/>
        <item m="1" x="1749"/>
        <item m="1" x="1765"/>
        <item m="1" x="1784"/>
        <item m="1" x="1803"/>
        <item m="1" x="1823"/>
        <item m="1" x="1845"/>
        <item m="1" x="1865"/>
        <item m="1" x="1882"/>
        <item m="1" x="1717"/>
        <item m="1" x="1734"/>
        <item m="1" x="1751"/>
        <item m="1" x="1767"/>
        <item m="1" x="1785"/>
        <item m="1" x="1804"/>
        <item m="1" x="1824"/>
        <item x="84"/>
        <item x="85"/>
        <item x="86"/>
        <item x="87"/>
        <item m="1" x="108"/>
        <item m="1" x="123"/>
        <item m="1" x="138"/>
        <item m="1" x="161"/>
        <item m="1" x="187"/>
        <item m="1" x="208"/>
        <item m="1" x="1966"/>
        <item m="1" x="1977"/>
        <item m="1" x="1987"/>
        <item m="1" x="1997"/>
        <item m="1" x="110"/>
        <item m="1" x="124"/>
        <item m="1" x="139"/>
        <item m="1" x="162"/>
        <item m="1" x="188"/>
        <item m="1" x="210"/>
        <item x="88"/>
        <item x="89"/>
        <item m="1" x="375"/>
        <item m="1" x="388"/>
        <item m="1" x="404"/>
        <item m="1" x="427"/>
        <item m="1" x="453"/>
        <item m="1" x="488"/>
        <item m="1" x="526"/>
        <item m="1" x="559"/>
        <item m="1" x="350"/>
        <item m="1" x="363"/>
        <item m="1" x="376"/>
        <item m="1" x="389"/>
        <item m="1" x="405"/>
        <item m="1" x="428"/>
        <item m="1" x="454"/>
        <item m="1" x="489"/>
        <item m="1" x="527"/>
        <item m="1" x="561"/>
        <item m="1" x="351"/>
        <item m="1" x="364"/>
        <item m="1" x="377"/>
        <item m="1" x="390"/>
        <item m="1" x="406"/>
        <item m="1" x="429"/>
        <item m="1" x="455"/>
        <item m="1" x="490"/>
        <item m="1" x="528"/>
        <item m="1" x="562"/>
        <item x="90"/>
        <item x="91"/>
        <item x="92"/>
        <item m="1" x="904"/>
        <item m="1" x="928"/>
        <item m="1" x="948"/>
        <item m="1" x="969"/>
        <item m="1" x="990"/>
        <item m="1" x="1013"/>
        <item m="1" x="1035"/>
        <item m="1" x="829"/>
        <item m="1" x="855"/>
        <item m="1" x="880"/>
        <item m="1" x="906"/>
        <item m="1" x="930"/>
        <item x="93"/>
        <item x="94"/>
        <item x="95"/>
        <item x="96"/>
        <item x="97"/>
        <item x="98"/>
        <item x="99"/>
        <item x="100"/>
        <item x="101"/>
        <item x="102"/>
        <item x="103"/>
        <item m="1" x="1219"/>
        <item m="1" x="1246"/>
        <item m="1" x="1270"/>
        <item m="1" x="1300"/>
        <item m="1" x="1329"/>
        <item m="1" x="1364"/>
        <item m="1" x="1400"/>
        <item m="1" x="1434"/>
        <item m="1" x="1466"/>
        <item m="1" x="1195"/>
        <item m="1" x="1220"/>
        <item m="1" x="1248"/>
        <item m="1" x="1272"/>
        <item m="1" x="1301"/>
        <item m="1" x="1330"/>
        <item m="1" x="1365"/>
        <item m="1" x="1401"/>
        <item m="1" x="1435"/>
        <item m="1" x="1467"/>
        <item m="1" x="1197"/>
        <item m="1" x="1221"/>
        <item m="1" x="1249"/>
        <item m="1" x="1273"/>
        <item m="1" x="1302"/>
        <item m="1" x="1332"/>
        <item m="1" x="1367"/>
        <item m="1" x="1403"/>
        <item m="1" x="1438"/>
        <item m="1" x="1470"/>
        <item m="1" x="1199"/>
        <item m="1" x="1223"/>
        <item m="1" x="1251"/>
        <item m="1" x="1275"/>
        <item m="1" x="1305"/>
        <item m="1" x="1335"/>
        <item m="1" x="1369"/>
        <item m="1" x="1405"/>
        <item m="1" x="1439"/>
        <item m="1" x="1471"/>
        <item m="1" x="1202"/>
        <item m="1" x="1226"/>
        <item m="1" x="348"/>
        <item m="1" x="1646"/>
        <item m="1" x="1660"/>
        <item m="1" x="1672"/>
        <item m="1" x="1684"/>
        <item m="1" x="1699"/>
        <item m="1" x="1716"/>
        <item m="1" x="1733"/>
        <item m="1" x="1750"/>
        <item m="1" x="1766"/>
        <item m="1" x="1634"/>
        <item m="1" x="1649"/>
        <item m="1" x="1661"/>
        <item m="1" x="1673"/>
        <item m="1" x="1685"/>
        <item m="1" x="1700"/>
        <item m="1" x="1718"/>
        <item m="1" x="1107"/>
        <item m="1" x="170"/>
        <item m="1" x="191"/>
        <item m="1" x="216"/>
        <item m="1" x="238"/>
        <item m="1" x="262"/>
        <item m="1" x="281"/>
        <item m="1" x="301"/>
        <item m="1" x="321"/>
        <item m="1" x="340"/>
        <item m="1" x="146"/>
        <item m="1" x="171"/>
        <item m="1" x="192"/>
        <item m="1" x="217"/>
        <item m="1" x="239"/>
        <item m="1" x="263"/>
        <item m="1" x="282"/>
        <item m="1" x="302"/>
        <item m="1" x="322"/>
        <item m="1" x="341"/>
        <item m="1" x="147"/>
        <item m="1" x="172"/>
        <item m="1" x="193"/>
        <item m="1" x="219"/>
        <item m="1" x="240"/>
        <item m="1" x="264"/>
        <item m="1" x="283"/>
        <item m="1" x="303"/>
        <item m="1" x="323"/>
        <item m="1" x="342"/>
        <item m="1" x="148"/>
        <item m="1" x="173"/>
        <item m="1" x="195"/>
        <item m="1" x="221"/>
        <item m="1" x="242"/>
        <item m="1" x="266"/>
        <item m="1" x="285"/>
        <item m="1" x="305"/>
        <item m="1" x="325"/>
        <item m="1" x="344"/>
        <item m="1" x="150"/>
        <item m="1" x="176"/>
        <item m="1" x="198"/>
        <item m="1" x="224"/>
        <item m="1" x="245"/>
        <item m="1" x="269"/>
        <item m="1" x="287"/>
        <item m="1" x="307"/>
        <item m="1" x="326"/>
        <item m="1" x="345"/>
        <item m="1" x="152"/>
        <item m="1" x="179"/>
        <item m="1" x="200"/>
        <item m="1" x="225"/>
        <item m="1" x="246"/>
        <item m="1" x="270"/>
        <item m="1" x="288"/>
        <item m="1" x="308"/>
        <item m="1" x="327"/>
        <item m="1" x="346"/>
        <item m="1" x="154"/>
        <item m="1" x="181"/>
        <item m="1" x="202"/>
        <item m="1" x="227"/>
        <item m="1" x="1555"/>
        <item m="1" x="499"/>
        <item m="1" x="533"/>
        <item m="1" x="568"/>
        <item m="1" x="610"/>
        <item m="1" x="653"/>
        <item m="1" x="694"/>
        <item m="1" x="737"/>
        <item m="1" x="774"/>
        <item m="1" x="809"/>
        <item m="1" x="464"/>
        <item m="1" x="500"/>
        <item m="1" x="534"/>
        <item m="1" x="569"/>
        <item m="1" x="611"/>
        <item m="1" x="654"/>
        <item m="1" x="695"/>
        <item m="1" x="738"/>
        <item m="1" x="775"/>
        <item m="1" x="810"/>
        <item m="1" x="465"/>
        <item m="1" x="501"/>
        <item m="1" x="535"/>
        <item m="1" x="571"/>
        <item m="1" x="612"/>
        <item m="1" x="655"/>
        <item m="1" x="696"/>
        <item m="1" x="739"/>
        <item m="1" x="777"/>
        <item m="1" x="812"/>
        <item m="1" x="466"/>
        <item m="1" x="502"/>
        <item m="1" x="537"/>
        <item m="1" x="573"/>
        <item m="1" x="614"/>
        <item m="1" x="656"/>
        <item m="1" x="697"/>
        <item m="1" x="740"/>
        <item m="1" x="778"/>
        <item m="1" x="813"/>
        <item m="1" x="468"/>
        <item m="1" x="504"/>
        <item m="1" x="539"/>
        <item m="1" x="575"/>
        <item m="1" x="616"/>
        <item m="1" x="658"/>
        <item m="1" x="699"/>
        <item m="1" x="742"/>
        <item m="1" x="779"/>
        <item m="1" x="814"/>
        <item m="1" x="470"/>
        <item m="1" x="507"/>
        <item m="1" x="541"/>
        <item m="1" x="577"/>
        <item m="1" x="618"/>
        <item m="1" x="660"/>
        <item m="1" x="701"/>
        <item m="1" x="744"/>
        <item m="1" x="781"/>
        <item m="1" x="816"/>
        <item m="1" x="473"/>
        <item m="1" x="510"/>
        <item m="1" x="544"/>
        <item m="1" x="580"/>
        <item m="1" x="1830"/>
        <item m="1" x="1000"/>
        <item m="1" x="1023"/>
        <item m="1" x="1045"/>
        <item m="1" x="1069"/>
        <item m="1" x="1091"/>
        <item m="1" x="1113"/>
        <item m="1" x="1135"/>
        <item m="1" x="1160"/>
        <item m="1" x="1183"/>
        <item m="1" x="978"/>
        <item m="1" x="1001"/>
        <item m="1" x="1024"/>
        <item m="1" x="1046"/>
        <item m="1" x="1070"/>
        <item m="1" x="1092"/>
        <item m="1" x="1114"/>
        <item m="1" x="1136"/>
        <item m="1" x="144"/>
        <item m="1" x="1413"/>
        <item m="1" x="1443"/>
        <item m="1" x="462"/>
        <item m="1" x="1740"/>
        <item x="104"/>
        <item x="105"/>
        <item x="106"/>
        <item m="1" x="456"/>
        <item m="1" x="491"/>
        <item m="1" x="530"/>
        <item m="1" x="564"/>
        <item m="1" x="601"/>
        <item m="1" x="642"/>
        <item m="1" x="683"/>
        <item m="1" x="724"/>
        <item m="1" x="407"/>
        <item m="1" x="430"/>
        <item m="1" x="457"/>
        <item m="1" x="492"/>
        <item m="1" x="531"/>
        <item m="1" x="565"/>
        <item m="1" x="602"/>
        <item m="1" x="643"/>
        <item m="1" x="1780"/>
        <item m="1" x="950"/>
        <item m="1" x="970"/>
        <item m="1" x="991"/>
        <item m="1" x="1015"/>
        <item m="1" x="1038"/>
        <item m="1" x="1060"/>
        <item m="1" x="1082"/>
        <item m="1" x="1104"/>
        <item m="1" x="1126"/>
        <item m="1" x="2006"/>
        <item m="1" x="1331"/>
        <item m="1" x="1366"/>
        <item m="1" x="1402"/>
        <item m="1" x="1437"/>
        <item m="1" x="1469"/>
        <item m="1" x="1498"/>
        <item m="1" x="1528"/>
        <item m="1" x="1552"/>
        <item m="1" x="1579"/>
        <item m="1" x="1303"/>
        <item m="1" x="1333"/>
        <item m="1" x="398"/>
        <item m="1" x="1701"/>
        <item m="1" x="1719"/>
        <item m="1" x="1735"/>
        <item m="1" x="1753"/>
        <item m="1" x="1770"/>
        <item m="1" x="1787"/>
        <item m="1" x="1806"/>
        <item m="1" x="1826"/>
        <item m="1" x="1847"/>
        <item m="1" x="1686"/>
        <item m="1" x="1702"/>
        <item m="1" x="1720"/>
        <item m="1" x="1736"/>
        <item m="1" x="1754"/>
        <item m="1" x="1771"/>
        <item m="1" x="1788"/>
        <item m="1" x="1807"/>
        <item m="1" x="1827"/>
        <item m="1" x="1850"/>
        <item m="1" x="1688"/>
        <item m="1" x="1705"/>
        <item m="1" x="1723"/>
        <item m="1" x="1739"/>
        <item m="1" x="1756"/>
        <item m="1" x="1773"/>
        <item m="1" x="1790"/>
        <item m="1" x="1809"/>
        <item m="1" x="1828"/>
        <item m="1" x="1851"/>
        <item m="1" x="1690"/>
        <item m="1" x="1706"/>
        <item m="1" x="1724"/>
        <item m="1" x="922"/>
        <item m="1" x="1954"/>
        <item m="1" x="1967"/>
        <item m="1" x="1978"/>
        <item m="1" x="1988"/>
        <item m="1" x="1999"/>
        <item m="1" x="111"/>
        <item m="1" x="125"/>
        <item m="1" x="140"/>
        <item m="1" x="164"/>
        <item m="1" x="1944"/>
        <item m="1" x="1956"/>
        <item m="1" x="1968"/>
        <item m="1" x="1979"/>
        <item m="1" x="1989"/>
        <item m="1" x="2000"/>
        <item m="1" x="112"/>
        <item m="1" x="126"/>
        <item m="1" x="141"/>
        <item m="1" x="165"/>
        <item m="1" x="1945"/>
        <item m="1" x="1958"/>
        <item m="1" x="1970"/>
        <item m="1" x="1981"/>
        <item m="1" x="1991"/>
        <item m="1" x="2002"/>
        <item m="1" x="114"/>
        <item m="1" x="128"/>
        <item m="1" x="142"/>
        <item m="1" x="166"/>
        <item m="1" x="1946"/>
        <item m="1" x="1959"/>
        <item m="1" x="1971"/>
        <item m="1" x="1982"/>
        <item m="1" x="1992"/>
        <item m="1" x="2003"/>
        <item m="1" x="1289"/>
        <item m="1" x="333"/>
        <item m="1" x="354"/>
        <item m="1" x="366"/>
        <item m="1" x="379"/>
        <item m="1" x="392"/>
        <item m="1" x="408"/>
        <item m="1" x="431"/>
        <item m="1" x="458"/>
        <item m="1" x="493"/>
        <item m="1" x="315"/>
        <item m="1" x="335"/>
        <item m="1" x="355"/>
        <item m="1" x="367"/>
        <item m="1" x="380"/>
        <item m="1" x="393"/>
        <item m="1" x="409"/>
        <item m="1" x="432"/>
        <item m="1" x="459"/>
        <item m="1" x="494"/>
        <item m="1" x="316"/>
        <item m="1" x="336"/>
        <item m="1" x="356"/>
        <item m="1" x="368"/>
        <item m="1" x="381"/>
        <item m="1" x="394"/>
        <item m="1" x="410"/>
        <item m="1" x="433"/>
        <item m="1" x="460"/>
        <item m="1" x="495"/>
        <item m="1" x="1682"/>
        <item m="1" x="797"/>
        <item m="1" x="831"/>
        <item m="1" x="857"/>
        <item m="1" x="882"/>
        <item m="1" x="908"/>
        <item m="1" x="932"/>
        <item m="1" x="952"/>
        <item m="1" x="971"/>
        <item m="1" x="993"/>
        <item m="1" x="765"/>
        <item m="1" x="800"/>
        <item m="1" x="833"/>
        <item m="1" x="859"/>
        <item m="1" x="884"/>
        <item m="1" x="1943"/>
        <item m="1" x="1172"/>
        <item m="1" x="1198"/>
        <item m="1" x="1222"/>
        <item m="1" x="1250"/>
        <item m="1" x="1274"/>
        <item m="1" x="1304"/>
        <item m="1" x="1334"/>
        <item m="1" x="1368"/>
        <item m="1" x="1404"/>
        <item m="1" x="1151"/>
        <item m="1" x="1175"/>
        <item m="1" x="1201"/>
        <item m="1" x="1225"/>
        <item m="1" x="1252"/>
        <item m="1" x="1276"/>
        <item m="1" x="1306"/>
        <item m="1" x="1336"/>
        <item m="1" x="1371"/>
        <item m="1" x="1407"/>
        <item m="1" x="1152"/>
        <item m="1" x="1176"/>
        <item m="1" x="1203"/>
        <item m="1" x="1227"/>
        <item m="1" x="1253"/>
        <item m="1" x="1278"/>
        <item m="1" x="1308"/>
        <item m="1" x="1338"/>
        <item m="1" x="1373"/>
        <item m="1" x="1408"/>
        <item m="1" x="1154"/>
        <item m="1" x="1177"/>
        <item m="1" x="1204"/>
        <item m="1" x="1228"/>
        <item m="1" x="1254"/>
        <item m="1" x="1279"/>
        <item m="1" x="1309"/>
        <item m="1" x="1339"/>
        <item m="1" x="1375"/>
        <item m="1" x="1410"/>
        <item m="1" x="1156"/>
        <item m="1" x="1179"/>
        <item m="1" x="1206"/>
        <item m="1" x="1230"/>
        <item m="1" x="1256"/>
        <item m="1" x="1281"/>
        <item m="1" x="1310"/>
        <item m="1" x="1340"/>
        <item m="1" x="1376"/>
        <item m="1" x="1411"/>
        <item m="1" x="1158"/>
        <item m="1" x="1181"/>
        <item m="1" x="312"/>
        <item m="1" x="1620"/>
        <item m="1" x="1635"/>
        <item m="1" x="1650"/>
        <item m="1" x="1662"/>
        <item m="1" x="1674"/>
        <item m="1" x="1687"/>
        <item m="1" x="1703"/>
        <item m="1" x="1721"/>
        <item m="1" x="1737"/>
        <item m="1" x="1601"/>
        <item m="1" x="1623"/>
        <item m="1" x="1636"/>
        <item m="1" x="1651"/>
        <item m="1" x="1663"/>
        <item m="1" x="1675"/>
        <item m="1" x="1689"/>
        <item m="1" x="1066"/>
        <item m="1" x="131"/>
        <item m="1" x="149"/>
        <item m="1" x="175"/>
        <item m="1" x="197"/>
        <item m="1" x="223"/>
        <item m="1" x="244"/>
        <item m="1" x="268"/>
        <item m="1" x="286"/>
        <item m="1" x="306"/>
        <item m="1" x="117"/>
        <item m="1" x="132"/>
        <item m="1" x="151"/>
        <item m="1" x="177"/>
        <item m="1" x="199"/>
        <item m="1" x="1501"/>
        <item m="1" x="436"/>
        <item m="1" x="467"/>
        <item m="1" x="503"/>
        <item m="1" x="538"/>
        <item m="1" x="574"/>
        <item m="1" x="615"/>
        <item m="1" x="657"/>
        <item m="1" x="698"/>
        <item m="1" x="741"/>
        <item m="1" x="413"/>
        <item m="1" x="437"/>
        <item m="1" x="469"/>
        <item m="1" x="505"/>
        <item m="1" x="540"/>
        <item m="1" x="576"/>
        <item m="1" x="617"/>
        <item m="1" x="659"/>
        <item m="1" x="700"/>
        <item m="1" x="743"/>
        <item m="1" x="414"/>
        <item m="1" x="438"/>
        <item m="1" x="471"/>
        <item m="1" x="508"/>
        <item m="1" x="542"/>
        <item m="1" x="578"/>
        <item m="1" x="619"/>
        <item m="1" x="662"/>
        <item m="1" x="703"/>
        <item m="1" x="746"/>
        <item m="1" x="415"/>
        <item m="1" x="439"/>
        <item m="1" x="474"/>
        <item m="1" x="511"/>
        <item m="1" x="545"/>
        <item m="1" x="581"/>
        <item m="1" x="621"/>
        <item m="1" x="665"/>
        <item m="1" x="706"/>
        <item m="1" x="749"/>
        <item m="1" x="416"/>
        <item m="1" x="441"/>
        <item m="1" x="476"/>
        <item m="1" x="513"/>
        <item m="1" x="547"/>
        <item m="1" x="583"/>
        <item m="1" x="623"/>
        <item m="1" x="668"/>
        <item m="1" x="709"/>
        <item m="1" x="752"/>
        <item m="1" x="417"/>
        <item m="1" x="443"/>
        <item m="1" x="478"/>
        <item m="1" x="515"/>
        <item m="1" x="549"/>
        <item m="1" x="585"/>
        <item m="1" x="625"/>
        <item m="1" x="671"/>
        <item m="1" x="712"/>
        <item m="1" x="755"/>
        <item m="1" x="419"/>
        <item m="1" x="445"/>
        <item m="1" x="480"/>
        <item m="1" x="517"/>
        <item m="1" x="1792"/>
        <item m="1" x="958"/>
        <item m="1" x="979"/>
        <item m="1" x="1003"/>
        <item m="1" x="1027"/>
        <item m="1" x="1050"/>
        <item m="1" x="1073"/>
        <item m="1" x="1095"/>
        <item m="1" x="1117"/>
        <item m="1" x="1140"/>
        <item m="1" x="938"/>
        <item m="1" x="959"/>
        <item m="1" x="980"/>
        <item m="1" x="1004"/>
        <item m="1" x="1028"/>
        <item m="1" x="1051"/>
        <item m="1" x="1074"/>
        <item m="1" x="1096"/>
        <item m="1" x="116"/>
        <item m="1" x="1344"/>
        <item m="1" x="1380"/>
        <item m="1" x="412"/>
        <item m="1" x="1710"/>
        <item m="1" x="1189"/>
        <item m="1" x="1932"/>
        <item m="1" x="1146"/>
        <item m="1" x="1170"/>
        <item m="1" x="1194"/>
        <item m="1" x="1217"/>
        <item m="1" x="1245"/>
        <item m="1" x="1269"/>
        <item m="1" x="292"/>
        <item m="1" x="1599"/>
        <item m="1" x="1619"/>
        <item m="1" x="1633"/>
        <item m="1" x="1647"/>
        <item m="1" x="716"/>
        <item m="1" x="1866"/>
        <item m="1" x="1883"/>
        <item m="1" x="1899"/>
        <item m="1" x="1913"/>
        <item m="1" x="1122"/>
        <item m="1" x="189"/>
        <item m="1" x="211"/>
        <item m="1" x="234"/>
        <item m="1" x="255"/>
        <item m="1" x="276"/>
        <item m="1" x="294"/>
        <item m="1" x="313"/>
        <item m="1" x="331"/>
        <item m="1" x="352"/>
        <item m="1" x="163"/>
        <item m="1" x="1571"/>
        <item m="1" x="529"/>
        <item m="1" x="563"/>
        <item m="1" x="600"/>
        <item m="1" x="640"/>
        <item m="1" x="1841"/>
        <item m="1" x="1014"/>
        <item m="1" x="1037"/>
        <item m="1" x="1059"/>
        <item m="1" x="1081"/>
        <item m="1" x="1103"/>
        <item m="1" x="1125"/>
        <item m="1" x="1147"/>
        <item m="1" x="1171"/>
        <item m="1" x="1196"/>
        <item m="1" x="992"/>
        <item m="1" x="1016"/>
        <item m="1" x="1039"/>
        <item m="1" x="1061"/>
        <item m="1" x="1083"/>
        <item m="1" x="158"/>
        <item m="1" x="1436"/>
        <item m="1" x="1468"/>
        <item m="1" x="1497"/>
        <item m="1" x="1527"/>
        <item m="1" x="483"/>
        <item m="1" x="1752"/>
        <item m="1" x="1769"/>
        <item m="1" x="1786"/>
        <item m="1" x="1805"/>
        <item m="1" x="1825"/>
        <item m="1" x="1846"/>
        <item m="1" x="1867"/>
        <item m="1" x="1884"/>
        <item m="1" x="1144"/>
        <item m="1" x="1911"/>
        <item m="1" x="1105"/>
        <item m="1" x="1128"/>
        <item m="1" x="1150"/>
        <item m="1" x="1173"/>
        <item m="1" x="1200"/>
        <item m="1" x="1224"/>
        <item m="1" x="252"/>
        <item m="1" x="1554"/>
        <item m="1" x="1581"/>
        <item m="1" x="1600"/>
        <item m="1" x="1621"/>
        <item m="1" x="635"/>
        <item m="1" x="1829"/>
        <item m="1" x="1852"/>
        <item m="1" x="1868"/>
        <item m="1" x="1885"/>
        <item m="1" x="1079"/>
        <item m="1" x="143"/>
        <item m="1" x="167"/>
        <item m="1" x="190"/>
        <item m="1" x="212"/>
        <item m="1" x="1521"/>
        <item m="1" x="461"/>
        <item m="1" x="496"/>
        <item m="1" x="532"/>
        <item m="1" x="566"/>
        <item m="1" x="1801"/>
        <item m="1" x="972"/>
        <item m="1" x="994"/>
        <item m="1" x="1017"/>
        <item m="1" x="1041"/>
        <item m="1" x="1062"/>
        <item m="1" x="1084"/>
        <item m="1" x="1106"/>
        <item m="1" x="1129"/>
        <item m="1" x="1153"/>
        <item m="1" x="953"/>
        <item m="1" x="973"/>
        <item m="1" x="995"/>
        <item m="1" x="1018"/>
        <item m="1" x="1042"/>
        <item m="1" x="122"/>
        <item m="1" x="1374"/>
        <item m="1" x="1409"/>
        <item m="1" x="1441"/>
        <item m="1" x="1473"/>
        <item m="1" x="426"/>
        <item m="1" x="1725"/>
        <item m="1" x="1101"/>
        <item m="1" x="1880"/>
        <item m="1" x="1064"/>
        <item m="1" x="1087"/>
        <item m="1" x="209"/>
        <item m="1" x="1500"/>
        <item m="1" x="1531"/>
        <item m="1" x="560"/>
        <item m="1" x="1791"/>
        <item m="1" x="1811"/>
        <item m="1" x="1831"/>
        <item m="1" x="1853"/>
        <item m="1" x="1036"/>
        <item m="1" x="115"/>
        <item m="1" x="129"/>
        <item m="1" x="145"/>
        <item m="1" x="168"/>
        <item m="1" x="1465"/>
        <item m="1" x="411"/>
        <item m="1" x="434"/>
        <item m="1" x="463"/>
        <item m="1" x="497"/>
        <item m="1" x="1768"/>
        <item m="1" x="934"/>
        <item m="1" x="955"/>
        <item m="1" x="975"/>
        <item m="1" x="997"/>
        <item m="1" x="1019"/>
        <item m="1" x="1043"/>
        <item m="1" x="1065"/>
        <item m="1" x="1998"/>
        <item m="1" x="1312"/>
        <item m="1" x="391"/>
        <item m="1" x="1692"/>
        <item m="1" x="1058"/>
        <item m="1" x="1848"/>
        <item m="1" x="1021"/>
        <item m="1" x="1628"/>
        <item m="1" x="109"/>
        <item x="3"/>
        <item t="default"/>
      </items>
    </pivotField>
  </pivotFields>
  <rowFields count="1">
    <field x="0"/>
  </rowFields>
  <rowItems count="107">
    <i>
      <x/>
    </i>
    <i>
      <x v="1"/>
    </i>
    <i>
      <x v="2"/>
    </i>
    <i>
      <x v="3"/>
    </i>
    <i>
      <x v="4"/>
    </i>
    <i>
      <x v="5"/>
    </i>
    <i>
      <x v="6"/>
    </i>
    <i>
      <x v="8"/>
    </i>
    <i>
      <x v="9"/>
    </i>
    <i>
      <x v="10"/>
    </i>
    <i>
      <x v="22"/>
    </i>
    <i>
      <x v="23"/>
    </i>
    <i>
      <x v="31"/>
    </i>
    <i>
      <x v="32"/>
    </i>
    <i>
      <x v="40"/>
    </i>
    <i>
      <x v="41"/>
    </i>
    <i>
      <x v="42"/>
    </i>
    <i>
      <x v="45"/>
    </i>
    <i>
      <x v="46"/>
    </i>
    <i>
      <x v="47"/>
    </i>
    <i>
      <x v="53"/>
    </i>
    <i>
      <x v="54"/>
    </i>
    <i>
      <x v="59"/>
    </i>
    <i>
      <x v="60"/>
    </i>
    <i>
      <x v="65"/>
    </i>
    <i>
      <x v="66"/>
    </i>
    <i>
      <x v="86"/>
    </i>
    <i>
      <x v="87"/>
    </i>
    <i>
      <x v="88"/>
    </i>
    <i>
      <x v="89"/>
    </i>
    <i>
      <x v="90"/>
    </i>
    <i>
      <x v="91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429"/>
    </i>
    <i>
      <x v="430"/>
    </i>
    <i>
      <x v="431"/>
    </i>
    <i>
      <x v="432"/>
    </i>
    <i>
      <x v="663"/>
    </i>
    <i>
      <x v="664"/>
    </i>
    <i>
      <x v="665"/>
    </i>
    <i>
      <x v="975"/>
    </i>
    <i>
      <x v="976"/>
    </i>
    <i>
      <x v="977"/>
    </i>
    <i>
      <x v="992"/>
    </i>
    <i>
      <x v="993"/>
    </i>
    <i>
      <x v="994"/>
    </i>
    <i>
      <x v="995"/>
    </i>
    <i>
      <x v="996"/>
    </i>
    <i>
      <x v="997"/>
    </i>
    <i>
      <x v="998"/>
    </i>
    <i>
      <x v="999"/>
    </i>
    <i>
      <x v="1000"/>
    </i>
    <i>
      <x v="1001"/>
    </i>
    <i>
      <x v="1002"/>
    </i>
    <i>
      <x v="1003"/>
    </i>
    <i>
      <x v="1004"/>
    </i>
    <i>
      <x v="1005"/>
    </i>
    <i>
      <x v="1006"/>
    </i>
    <i>
      <x v="1171"/>
    </i>
    <i>
      <x v="1172"/>
    </i>
    <i>
      <x v="1173"/>
    </i>
    <i>
      <x v="1190"/>
    </i>
    <i>
      <x v="1191"/>
    </i>
    <i>
      <x v="1201"/>
    </i>
    <i>
      <x v="1202"/>
    </i>
    <i>
      <x v="1203"/>
    </i>
    <i>
      <x v="1204"/>
    </i>
    <i>
      <x v="1205"/>
    </i>
    <i>
      <x v="1206"/>
    </i>
    <i>
      <x v="1207"/>
    </i>
    <i>
      <x v="1217"/>
    </i>
    <i>
      <x v="1218"/>
    </i>
    <i>
      <x v="1244"/>
    </i>
    <i>
      <x v="1245"/>
    </i>
    <i>
      <x v="1246"/>
    </i>
    <i>
      <x v="1247"/>
    </i>
    <i>
      <x v="1264"/>
    </i>
    <i>
      <x v="1265"/>
    </i>
    <i>
      <x v="1294"/>
    </i>
    <i>
      <x v="1295"/>
    </i>
    <i>
      <x v="1296"/>
    </i>
    <i>
      <x v="1309"/>
    </i>
    <i>
      <x v="1310"/>
    </i>
    <i>
      <x v="1311"/>
    </i>
    <i>
      <x v="1312"/>
    </i>
    <i>
      <x v="1313"/>
    </i>
    <i>
      <x v="1314"/>
    </i>
    <i>
      <x v="1315"/>
    </i>
    <i>
      <x v="1316"/>
    </i>
    <i>
      <x v="1317"/>
    </i>
    <i>
      <x v="1318"/>
    </i>
    <i>
      <x v="1319"/>
    </i>
    <i>
      <x v="1529"/>
    </i>
    <i>
      <x v="1530"/>
    </i>
    <i>
      <x v="1531"/>
    </i>
    <i t="grand">
      <x/>
    </i>
  </rowItems>
  <colItems count="1">
    <i/>
  </colItems>
  <formats count="12">
    <format dxfId="0">
      <pivotArea type="all" dataOnly="0" outline="0" fieldPosition="0"/>
    </format>
    <format dxfId="1">
      <pivotArea dataOnly="0" labelOnly="1" grandRow="1" outline="0" fieldPosition="0"/>
    </format>
    <format dxfId="2">
      <pivotArea dataOnly="0" labelOnly="1" grandRow="1" outline="0" fieldPosition="0"/>
    </format>
    <format dxfId="3">
      <pivotArea type="all" dataOnly="0" outline="0" fieldPosition="0"/>
    </format>
    <format dxfId="4">
      <pivotArea field="0" type="button" dataOnly="0" labelOnly="1" outline="0" axis="axisRow" fieldPosition="0"/>
    </format>
    <format dxfId="5">
      <pivotArea dataOnly="0" labelOnly="1" fieldPosition="0">
        <references count="1">
          <reference field="0" count="50">
            <x v="0"/>
            <x v="1"/>
            <x v="2"/>
            <x v="3"/>
            <x v="4"/>
            <x v="5"/>
            <x v="6"/>
            <x v="8"/>
            <x v="9"/>
            <x v="10"/>
            <x v="11"/>
            <x v="12"/>
            <x v="22"/>
            <x v="23"/>
            <x v="24"/>
            <x v="25"/>
            <x v="26"/>
            <x v="27"/>
            <x v="31"/>
            <x v="32"/>
            <x v="33"/>
            <x v="34"/>
            <x v="35"/>
            <x v="36"/>
            <x v="37"/>
            <x v="45"/>
            <x v="46"/>
            <x v="47"/>
            <x v="48"/>
            <x v="49"/>
            <x v="50"/>
            <x v="53"/>
            <x v="54"/>
            <x v="59"/>
            <x v="60"/>
            <x v="61"/>
            <x v="65"/>
            <x v="66"/>
            <x v="71"/>
            <x v="72"/>
            <x v="75"/>
            <x v="76"/>
            <x v="77"/>
            <x v="78"/>
            <x v="79"/>
            <x v="86"/>
            <x v="87"/>
            <x v="88"/>
            <x v="89"/>
            <x v="90"/>
          </reference>
        </references>
      </pivotArea>
    </format>
    <format dxfId="6">
      <pivotArea dataOnly="0" labelOnly="1" fieldPosition="0">
        <references count="1">
          <reference field="0" count="50">
            <x v="91"/>
            <x v="258"/>
            <x v="259"/>
            <x v="260"/>
            <x v="261"/>
            <x v="262"/>
            <x v="263"/>
            <x v="264"/>
            <x v="265"/>
            <x v="266"/>
            <x v="267"/>
            <x v="268"/>
            <x v="269"/>
            <x v="270"/>
            <x v="273"/>
            <x v="274"/>
            <x v="275"/>
            <x v="276"/>
            <x v="277"/>
            <x v="278"/>
            <x v="279"/>
            <x v="280"/>
            <x v="281"/>
            <x v="282"/>
            <x v="283"/>
            <x v="284"/>
            <x v="285"/>
            <x v="286"/>
            <x v="287"/>
            <x v="288"/>
            <x v="289"/>
            <x v="290"/>
            <x v="291"/>
            <x v="292"/>
            <x v="293"/>
            <x v="294"/>
            <x v="295"/>
            <x v="296"/>
            <x v="297"/>
            <x v="298"/>
            <x v="299"/>
            <x v="300"/>
            <x v="301"/>
            <x v="302"/>
            <x v="303"/>
            <x v="304"/>
            <x v="305"/>
            <x v="306"/>
            <x v="307"/>
            <x v="308"/>
          </reference>
        </references>
      </pivotArea>
    </format>
    <format dxfId="7">
      <pivotArea dataOnly="0" labelOnly="1" fieldPosition="0">
        <references count="1">
          <reference field="0" count="50">
            <x v="309"/>
            <x v="310"/>
            <x v="311"/>
            <x v="312"/>
            <x v="313"/>
            <x v="429"/>
            <x v="430"/>
            <x v="431"/>
            <x v="432"/>
            <x v="663"/>
            <x v="664"/>
            <x v="665"/>
            <x v="975"/>
            <x v="976"/>
            <x v="977"/>
            <x v="1171"/>
            <x v="1172"/>
            <x v="1173"/>
            <x v="1174"/>
            <x v="1175"/>
            <x v="1190"/>
            <x v="1191"/>
            <x v="1192"/>
            <x v="1193"/>
            <x v="1201"/>
            <x v="1202"/>
            <x v="1203"/>
            <x v="1204"/>
            <x v="1205"/>
            <x v="1206"/>
            <x v="1207"/>
            <x v="1208"/>
            <x v="1209"/>
            <x v="1210"/>
            <x v="1211"/>
            <x v="1212"/>
            <x v="1213"/>
            <x v="1214"/>
            <x v="1215"/>
            <x v="1216"/>
            <x v="1529"/>
            <x v="1530"/>
            <x v="1531"/>
            <x v="1548"/>
            <x v="1549"/>
            <x v="1558"/>
            <x v="1559"/>
            <x v="1560"/>
            <x v="1561"/>
            <x v="1562"/>
          </reference>
        </references>
      </pivotArea>
    </format>
    <format dxfId="8">
      <pivotArea dataOnly="0" labelOnly="1" fieldPosition="0">
        <references count="1">
          <reference field="0" count="50">
            <x v="1570"/>
            <x v="1571"/>
            <x v="1572"/>
            <x v="1573"/>
            <x v="1574"/>
            <x v="1603"/>
            <x v="1604"/>
            <x v="1605"/>
            <x v="1606"/>
            <x v="1607"/>
            <x v="1639"/>
            <x v="1640"/>
            <x v="1641"/>
            <x v="1642"/>
            <x v="1643"/>
            <x v="1644"/>
            <x v="1645"/>
            <x v="1646"/>
            <x v="1669"/>
            <x v="1670"/>
            <x v="1671"/>
            <x v="1672"/>
            <x v="1684"/>
            <x v="1685"/>
            <x v="1736"/>
            <x v="1737"/>
            <x v="1738"/>
            <x v="1753"/>
            <x v="1754"/>
            <x v="1755"/>
            <x v="1756"/>
            <x v="1757"/>
            <x v="1758"/>
            <x v="1759"/>
            <x v="1760"/>
            <x v="1761"/>
            <x v="1762"/>
            <x v="1763"/>
            <x v="1764"/>
            <x v="1765"/>
            <x v="1766"/>
            <x v="1767"/>
            <x v="1768"/>
            <x v="1769"/>
            <x v="1832"/>
            <x v="1833"/>
            <x v="1834"/>
            <x v="1835"/>
            <x v="1850"/>
            <x v="1851"/>
          </reference>
        </references>
      </pivotArea>
    </format>
    <format dxfId="9">
      <pivotArea dataOnly="0" labelOnly="1" fieldPosition="0">
        <references count="1">
          <reference field="0" count="50">
            <x v="1852"/>
            <x v="1853"/>
            <x v="1854"/>
            <x v="1855"/>
            <x v="1856"/>
            <x v="1857"/>
            <x v="1863"/>
            <x v="1864"/>
            <x v="1868"/>
            <x v="1869"/>
            <x v="1870"/>
            <x v="1873"/>
            <x v="1874"/>
            <x v="1875"/>
            <x v="1876"/>
            <x v="1884"/>
            <x v="1885"/>
            <x v="1886"/>
            <x v="1887"/>
            <x v="1888"/>
            <x v="1889"/>
            <x v="1890"/>
            <x v="1891"/>
            <x v="1892"/>
            <x v="1893"/>
            <x v="1894"/>
            <x v="1895"/>
            <x v="1904"/>
            <x v="1905"/>
            <x v="1909"/>
            <x v="1910"/>
            <x v="1911"/>
            <x v="1912"/>
            <x v="1913"/>
            <x v="1914"/>
            <x v="1915"/>
            <x v="1916"/>
            <x v="1917"/>
            <x v="1918"/>
            <x v="1919"/>
            <x v="1920"/>
            <x v="1926"/>
            <x v="1927"/>
            <x v="1928"/>
            <x v="1929"/>
            <x v="1930"/>
            <x v="1931"/>
            <x v="1932"/>
            <x v="1933"/>
            <x v="1936"/>
          </reference>
        </references>
      </pivotArea>
    </format>
    <format dxfId="10">
      <pivotArea dataOnly="0" labelOnly="1" fieldPosition="0">
        <references count="1">
          <reference field="0" count="33">
            <x v="1937"/>
            <x v="1938"/>
            <x v="1968"/>
            <x v="1969"/>
            <x v="1970"/>
            <x v="1972"/>
            <x v="1973"/>
            <x v="1975"/>
            <x v="1976"/>
            <x v="1977"/>
            <x v="1980"/>
            <x v="1981"/>
            <x v="1982"/>
            <x v="1983"/>
            <x v="1984"/>
            <x v="1985"/>
            <x v="1986"/>
            <x v="1987"/>
            <x v="1988"/>
            <x v="1990"/>
            <x v="1991"/>
            <x v="1992"/>
            <x v="1993"/>
            <x v="1994"/>
            <x v="1995"/>
            <x v="1996"/>
            <x v="1998"/>
            <x v="1999"/>
            <x v="2000"/>
            <x v="2001"/>
            <x v="2002"/>
            <x v="2003"/>
            <x v="2004"/>
          </reference>
        </references>
      </pivotArea>
    </format>
    <format dxfId="11">
      <pivotArea dataOnly="0" labelOnly="1" grandRow="1" outline="0" fieldPosition="0"/>
    </format>
  </formats>
  <pivotTableStyleInfo name="PivotStyleLight16" showRowHeaders="1" showColHeaders="1" showRowStripes="0" showColStripes="0" showLastColumn="1"/>
  <filters count="1">
    <filter fld="0" type="captionNotEqual" evalOrder="-1" id="5" stringValue1="(vazio)">
      <autoFilter ref="A1">
        <filterColumn colId="0">
          <customFilters>
            <customFilter operator="notEqual" val="(vazio)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E2C2D-8D8D-4041-89DE-D1F90EB12F75}">
  <sheetPr>
    <tabColor theme="9" tint="0.79998168889431442"/>
  </sheetPr>
  <dimension ref="B1:W312"/>
  <sheetViews>
    <sheetView showGridLines="0" tabSelected="1" view="pageBreakPreview" topLeftCell="B1" zoomScale="85" zoomScaleNormal="100" zoomScaleSheetLayoutView="85" workbookViewId="0">
      <selection activeCell="M8" sqref="M8"/>
    </sheetView>
  </sheetViews>
  <sheetFormatPr defaultColWidth="9.140625" defaultRowHeight="15" x14ac:dyDescent="0.25"/>
  <cols>
    <col min="1" max="1" width="2.140625" style="2" customWidth="1"/>
    <col min="2" max="2" width="13.85546875" style="15" bestFit="1" customWidth="1"/>
    <col min="3" max="3" width="2.140625" style="2" customWidth="1"/>
    <col min="4" max="4" width="2.28515625" style="2" customWidth="1"/>
    <col min="5" max="5" width="15.140625" style="2" customWidth="1"/>
    <col min="6" max="6" width="65.7109375" style="2" customWidth="1"/>
    <col min="7" max="7" width="16.28515625" style="2" customWidth="1"/>
    <col min="8" max="8" width="15.5703125" style="2" customWidth="1"/>
    <col min="9" max="9" width="13.5703125" style="3" customWidth="1"/>
    <col min="10" max="10" width="8.85546875" style="3" customWidth="1"/>
    <col min="11" max="11" width="14.42578125" style="4" customWidth="1"/>
    <col min="12" max="12" width="16" style="5" bestFit="1" customWidth="1"/>
    <col min="13" max="13" width="17.5703125" style="5" customWidth="1"/>
    <col min="14" max="15" width="24.85546875" style="6" bestFit="1" customWidth="1"/>
    <col min="16" max="17" width="2.140625" style="2" customWidth="1"/>
    <col min="18" max="21" width="19.5703125" style="2" bestFit="1" customWidth="1"/>
    <col min="22" max="22" width="19.5703125" style="3" bestFit="1" customWidth="1"/>
    <col min="23" max="28" width="19.5703125" style="2" bestFit="1" customWidth="1"/>
    <col min="29" max="29" width="10.7109375" style="2" bestFit="1" customWidth="1"/>
    <col min="30" max="16384" width="9.140625" style="2"/>
  </cols>
  <sheetData>
    <row r="1" spans="5:20" ht="15.75" thickBot="1" x14ac:dyDescent="0.3"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5:20" ht="16.5" thickBot="1" x14ac:dyDescent="0.3">
      <c r="R2" s="7"/>
      <c r="S2" s="8"/>
      <c r="T2" s="8"/>
    </row>
    <row r="3" spans="5:20" x14ac:dyDescent="0.25">
      <c r="E3" s="1"/>
      <c r="F3" s="1"/>
      <c r="G3" s="1"/>
      <c r="H3" s="1"/>
      <c r="I3" s="1"/>
      <c r="J3" s="1"/>
      <c r="K3" s="1"/>
      <c r="L3" s="1"/>
      <c r="M3" s="1"/>
      <c r="N3" s="1"/>
      <c r="O3" s="1"/>
      <c r="S3" s="9"/>
    </row>
    <row r="4" spans="5:20" x14ac:dyDescent="0.25">
      <c r="E4" s="3"/>
      <c r="F4" s="3"/>
      <c r="G4" s="3"/>
      <c r="H4" s="3"/>
      <c r="K4" s="3"/>
      <c r="L4" s="3"/>
      <c r="M4" s="3"/>
      <c r="N4" s="3"/>
      <c r="O4" s="3"/>
    </row>
    <row r="5" spans="5:20" x14ac:dyDescent="0.25">
      <c r="E5" s="3"/>
      <c r="F5" s="3"/>
      <c r="G5" s="3"/>
      <c r="H5" s="3"/>
      <c r="K5" s="3"/>
      <c r="L5" s="3"/>
      <c r="M5" s="3"/>
      <c r="N5" s="3"/>
      <c r="O5" s="3"/>
    </row>
    <row r="6" spans="5:20" x14ac:dyDescent="0.25">
      <c r="E6" s="3"/>
      <c r="F6" s="3"/>
      <c r="G6" s="3"/>
      <c r="H6" s="3"/>
      <c r="K6" s="3"/>
      <c r="L6" s="3"/>
      <c r="M6" s="3"/>
      <c r="N6" s="3"/>
      <c r="O6" s="3"/>
    </row>
    <row r="7" spans="5:20" x14ac:dyDescent="0.25">
      <c r="E7" s="3"/>
      <c r="F7" s="3"/>
      <c r="G7" s="3"/>
      <c r="H7" s="3"/>
      <c r="K7" s="3"/>
      <c r="L7" s="3"/>
      <c r="M7" s="3"/>
      <c r="N7" s="3"/>
      <c r="O7" s="3"/>
    </row>
    <row r="8" spans="5:20" x14ac:dyDescent="0.25">
      <c r="E8" s="3"/>
      <c r="F8" s="3"/>
      <c r="G8" s="3"/>
      <c r="H8" s="3"/>
      <c r="K8" s="3"/>
      <c r="L8" s="3"/>
      <c r="M8" s="3"/>
      <c r="N8" s="3"/>
      <c r="O8" s="3"/>
    </row>
    <row r="9" spans="5:20" x14ac:dyDescent="0.25">
      <c r="E9" s="3"/>
      <c r="F9" s="3"/>
      <c r="G9" s="3"/>
      <c r="H9" s="3"/>
      <c r="K9" s="3"/>
      <c r="L9" s="3"/>
      <c r="M9" s="3"/>
      <c r="N9" s="3"/>
      <c r="O9" s="3"/>
    </row>
    <row r="10" spans="5:20" x14ac:dyDescent="0.25">
      <c r="E10" s="3"/>
      <c r="F10" s="3"/>
      <c r="G10" s="3"/>
      <c r="H10" s="3"/>
      <c r="K10" s="3"/>
      <c r="L10" s="3"/>
      <c r="M10" s="3"/>
      <c r="N10" s="3"/>
      <c r="O10" s="3"/>
    </row>
    <row r="11" spans="5:20" x14ac:dyDescent="0.25">
      <c r="E11" s="3"/>
      <c r="F11" s="3"/>
      <c r="G11" s="3"/>
      <c r="H11" s="3"/>
      <c r="K11" s="3"/>
      <c r="L11" s="3"/>
      <c r="M11" s="3"/>
      <c r="N11" s="3"/>
      <c r="O11" s="3"/>
    </row>
    <row r="12" spans="5:20" x14ac:dyDescent="0.25"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5:20" ht="18.75" x14ac:dyDescent="0.25">
      <c r="E13" s="10" t="str">
        <f>'[1]MEMÓRIA DE CÁLCULO'!F14</f>
        <v>OBRA DE CONTENÇÃO EM CORTINA ATIRANTADA ENTRE OS RIOS IMBUÍ E PAQUEQUER – TERESÓPOLIS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5:20" ht="18.75" x14ac:dyDescent="0.25">
      <c r="E14" s="12" t="s">
        <v>132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</row>
    <row r="15" spans="5:20" ht="18.75" x14ac:dyDescent="0.25">
      <c r="E15" s="12" t="s">
        <v>131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R15" s="2" t="e">
        <f ca="1">IF(OR(R25&gt;S17,S25&gt;S17),"CUSTO DE ADMINISTRAÇÃO LOCAL ACIMA DO LIMITE ESTABELECIDO","OK")</f>
        <v>#DIV/0!</v>
      </c>
    </row>
    <row r="16" spans="5:20" x14ac:dyDescent="0.25">
      <c r="E16" s="13"/>
      <c r="F16" s="13"/>
      <c r="G16" s="13"/>
      <c r="H16" s="13"/>
      <c r="I16" s="13"/>
      <c r="J16" s="13"/>
      <c r="K16" s="13"/>
      <c r="L16" s="13"/>
      <c r="M16" s="13"/>
      <c r="N16" s="2"/>
      <c r="O16" s="14" t="str">
        <f>'[1]MEMÓRIA DE CÁLCULO'!$W$17</f>
        <v>I0 = 06/2025</v>
      </c>
    </row>
    <row r="17" spans="2:23" x14ac:dyDescent="0.25">
      <c r="E17" s="16" t="s">
        <v>0</v>
      </c>
      <c r="F17" s="17" t="s">
        <v>1</v>
      </c>
      <c r="G17" s="18"/>
      <c r="H17" s="18"/>
      <c r="I17" s="18"/>
      <c r="J17" s="18"/>
      <c r="K17" s="18"/>
      <c r="L17" s="18"/>
      <c r="M17" s="19" t="s">
        <v>2</v>
      </c>
      <c r="N17" s="20">
        <v>0.22470000000000001</v>
      </c>
      <c r="O17" s="20">
        <v>0.27379999999999999</v>
      </c>
      <c r="R17" s="21" t="s">
        <v>3</v>
      </c>
      <c r="S17" s="22">
        <f ca="1">VLOOKUP($G$18,'[1]LIMITES DO BDI'!$C$6:$M$23,11,FALSE)</f>
        <v>9.0899999999999995E-2</v>
      </c>
    </row>
    <row r="18" spans="2:23" x14ac:dyDescent="0.25">
      <c r="E18" s="13"/>
      <c r="F18" s="23" t="str">
        <f>LEFT(INDEX('[1]LIMITES DO BDI'!$C$5:$E$23,MATCH('PLANILHA ORÇ.'!$F$17,'[1]LIMITES DO BDI'!$D$5:$D$23,0),1),2)</f>
        <v>4.</v>
      </c>
      <c r="G18" s="23" t="str">
        <f ca="1">F18&amp;IF(N20&lt;=150000,3,IF(N20&lt;=1500000,2,1))</f>
        <v>4.3</v>
      </c>
      <c r="H18" s="23"/>
      <c r="I18" s="2"/>
      <c r="J18" s="13"/>
      <c r="L18" s="13"/>
      <c r="M18" s="2"/>
      <c r="N18" s="2"/>
      <c r="O18" s="2"/>
    </row>
    <row r="19" spans="2:23" x14ac:dyDescent="0.25">
      <c r="E19" s="24"/>
      <c r="F19" s="13"/>
      <c r="G19" s="13"/>
      <c r="H19" s="13"/>
      <c r="I19" s="2"/>
      <c r="J19" s="13"/>
      <c r="K19" s="23"/>
      <c r="L19" s="13"/>
      <c r="M19" s="2"/>
      <c r="N19" s="25" t="s">
        <v>4</v>
      </c>
      <c r="O19" s="26" t="s">
        <v>5</v>
      </c>
    </row>
    <row r="20" spans="2:23" x14ac:dyDescent="0.25">
      <c r="E20" s="18"/>
      <c r="F20" s="18"/>
      <c r="G20" s="18"/>
      <c r="H20" s="18"/>
      <c r="I20" s="18"/>
      <c r="J20" s="18"/>
      <c r="K20" s="18"/>
      <c r="L20" s="18"/>
      <c r="M20" s="19" t="s">
        <v>6</v>
      </c>
      <c r="N20" s="27">
        <f ca="1">VLOOKUP("Total Geral",$E:$O,10,FALSE)</f>
        <v>0</v>
      </c>
      <c r="O20" s="27">
        <f ca="1">VLOOKUP("Total Geral",$E:$O,11,FALSE)</f>
        <v>0</v>
      </c>
    </row>
    <row r="21" spans="2:23" x14ac:dyDescent="0.25">
      <c r="E21" s="28" t="s">
        <v>7</v>
      </c>
      <c r="F21" s="18"/>
      <c r="G21" s="18"/>
      <c r="H21" s="18"/>
      <c r="I21" s="18"/>
      <c r="J21" s="18"/>
      <c r="K21" s="18"/>
      <c r="L21" s="18"/>
      <c r="M21" s="19" t="s">
        <v>8</v>
      </c>
      <c r="N21" s="27">
        <f ca="1">N20*N17</f>
        <v>0</v>
      </c>
      <c r="O21" s="27">
        <f ca="1">O20*O17</f>
        <v>0</v>
      </c>
      <c r="T21" s="9">
        <f ca="1">O22-N22</f>
        <v>0</v>
      </c>
    </row>
    <row r="22" spans="2:23" x14ac:dyDescent="0.25">
      <c r="E22" s="28" t="s">
        <v>9</v>
      </c>
      <c r="F22" s="18"/>
      <c r="G22" s="18"/>
      <c r="H22" s="18"/>
      <c r="I22" s="18"/>
      <c r="J22" s="18"/>
      <c r="K22" s="18"/>
      <c r="L22" s="18"/>
      <c r="M22" s="19" t="s">
        <v>10</v>
      </c>
      <c r="N22" s="27">
        <f ca="1">SUM(N20:N21)</f>
        <v>0</v>
      </c>
      <c r="O22" s="27">
        <f ca="1">SUM(O20:O21)</f>
        <v>0</v>
      </c>
      <c r="R22" s="9">
        <f ca="1">O22-N22</f>
        <v>0</v>
      </c>
      <c r="V22" s="29" t="s">
        <v>11</v>
      </c>
    </row>
    <row r="23" spans="2:23" x14ac:dyDescent="0.25">
      <c r="E23" s="13"/>
      <c r="F23" s="23"/>
      <c r="G23" s="13"/>
      <c r="H23" s="13"/>
      <c r="I23" s="2"/>
      <c r="J23" s="13"/>
      <c r="K23" s="23"/>
      <c r="L23" s="13"/>
      <c r="M23" s="13"/>
      <c r="N23" s="2"/>
      <c r="O23" s="2"/>
      <c r="R23" s="2" t="s">
        <v>12</v>
      </c>
      <c r="V23" s="29"/>
    </row>
    <row r="24" spans="2:23" ht="25.5" x14ac:dyDescent="0.25">
      <c r="B24" s="15" t="s">
        <v>13</v>
      </c>
      <c r="C24"/>
      <c r="D24"/>
      <c r="E24" s="30" t="s">
        <v>13</v>
      </c>
      <c r="F24" s="30" t="s">
        <v>14</v>
      </c>
      <c r="G24" s="30" t="s">
        <v>15</v>
      </c>
      <c r="H24" s="30" t="s">
        <v>16</v>
      </c>
      <c r="I24" s="30" t="s">
        <v>17</v>
      </c>
      <c r="J24" s="30" t="s">
        <v>18</v>
      </c>
      <c r="K24" s="31" t="s">
        <v>19</v>
      </c>
      <c r="L24" s="32" t="s">
        <v>20</v>
      </c>
      <c r="M24" s="32" t="s">
        <v>21</v>
      </c>
      <c r="N24" s="32" t="s">
        <v>4</v>
      </c>
      <c r="O24" s="32" t="s">
        <v>5</v>
      </c>
      <c r="R24" s="3" t="s">
        <v>22</v>
      </c>
      <c r="S24" s="3" t="s">
        <v>23</v>
      </c>
      <c r="V24" s="33">
        <f ca="1">COUNTIFS($V$25:$V$312,"&gt;1")</f>
        <v>0</v>
      </c>
    </row>
    <row r="25" spans="2:23" x14ac:dyDescent="0.25">
      <c r="B25" s="34" t="s">
        <v>24</v>
      </c>
      <c r="C25"/>
      <c r="D25"/>
      <c r="E25" s="2" t="str">
        <f ca="1">IF(OFFSET(E25,0,-3)=0,"",OFFSET(E25,0,-3))</f>
        <v>01</v>
      </c>
      <c r="F25" s="35" t="str">
        <f ca="1">IF(OR($E25="",$E25="Total Geral"),"",IF(LEN($E25)&lt;6,VLOOKUP($E25,'[1]MEMÓRIA DE CÁLCULO'!$F:$W,2,FALSE),VLOOKUP($E25,'[1]MEMÓRIA DE CÁLCULO'!$F:$W,5,FALSE)))</f>
        <v>SERVIÇOS TÉCNICOS</v>
      </c>
      <c r="G25" s="2" t="str">
        <f ca="1">IF(OR(ISBLANK($E25),$E25="Total Geral"),"",IF(LEN($E25)&lt;6,"",VLOOKUP($E25,'[1]MEMÓRIA DE CÁLCULO'!$F:$W,3,FALSE)))</f>
        <v/>
      </c>
      <c r="H25" s="2" t="str">
        <f>IF(OR(ISBLANK($B25),$B25="Total Geral"),"",IF(LEN($B25)&lt;6,"",VLOOKUP($B25,'[1]MEMÓRIA DE CÁLCULO'!$F:$W,4,FALSE)))</f>
        <v/>
      </c>
      <c r="I25" s="3" t="str">
        <f>IF(OR(ISBLANK($B25),$B25="Total Geral"),"",IF(LEN($B25)&lt;6,"",VLOOKUP($B25,'[1]MEMÓRIA DE CÁLCULO'!$F:$W,2,FALSE)))</f>
        <v/>
      </c>
      <c r="J25" s="3" t="str">
        <f>IF(OR(ISBLANK($B25),$B25="Total Geral"),"",IF(LEN($B25)&lt;6,"",VLOOKUP($B25,'[1]MEMÓRIA DE CÁLCULO'!$F:$W,17,FALSE)))</f>
        <v/>
      </c>
      <c r="K25" s="36" t="str">
        <f>IF(OR(ISBLANK($B25),$B25="Total Geral"),"",IF(LEN($B25)&lt;6,"",VLOOKUP($B25,'[1]MEMÓRIA DE CÁLCULO'!$F:$W,18,FALSE)))</f>
        <v/>
      </c>
      <c r="L25" s="37" t="str">
        <f>IF(OR(ISBLANK($B25),$B25="Total Geral"),"",IF(LEN($B25)&lt;6,"",VLOOKUP($B25,'[1]MEMÓRIA DE CÁLCULO'!$F:$AB,20,FALSE)))</f>
        <v/>
      </c>
      <c r="M25" s="37" t="str">
        <f>IF(OR(ISBLANK($B25),$B25="Total Geral"),"",IF(LEN($B25)&lt;6,"",VLOOKUP($B25,'[1]MEMÓRIA DE CÁLCULO'!$F:$AB,21,FALSE)))</f>
        <v/>
      </c>
      <c r="N25" s="38"/>
      <c r="O25" s="38"/>
      <c r="R25" s="39" t="e">
        <f ca="1">$N$37/$N$20</f>
        <v>#DIV/0!</v>
      </c>
      <c r="S25" s="39" t="e">
        <f ca="1">$O$37/$O$20</f>
        <v>#DIV/0!</v>
      </c>
      <c r="V25" s="3">
        <f ca="1">IF(ISBLANK($B25),0,COUNTIFS('[1]MEMÓRIA DE CÁLCULO'!$F:$F,'PLANILHA ORÇ.'!$B25))</f>
        <v>1</v>
      </c>
    </row>
    <row r="26" spans="2:23" x14ac:dyDescent="0.25">
      <c r="B26" s="34" t="s">
        <v>25</v>
      </c>
      <c r="C26"/>
      <c r="D26"/>
      <c r="E26" s="2" t="str">
        <f t="shared" ref="E26:E89" ca="1" si="0">IF(OFFSET(E26,0,-3)=0,"",OFFSET(E26,0,-3))</f>
        <v>01.01</v>
      </c>
      <c r="F26" s="35" t="str">
        <f ca="1">IF(OR($E26="",$E26="Total Geral"),"",IF(LEN($E26)&lt;6,VLOOKUP($E26,'[1]MEMÓRIA DE CÁLCULO'!$F:$W,2,FALSE),VLOOKUP($E26,'[1]MEMÓRIA DE CÁLCULO'!$F:$W,5,FALSE)))</f>
        <v>COMPLEMENTAÇÃO DA INVESTIGAÇÃO GEOTÉCNICA</v>
      </c>
      <c r="G26" s="2" t="str">
        <f ca="1">IF(OR(ISBLANK($E26),$E26="Total Geral"),"",IF(LEN($E26)&lt;6,"",VLOOKUP($E26,'[1]MEMÓRIA DE CÁLCULO'!$F:$W,3,FALSE)))</f>
        <v/>
      </c>
      <c r="H26" s="2" t="str">
        <f>IF(OR(ISBLANK($B26),$B26="Total Geral"),"",IF(LEN($B26)&lt;6,"",VLOOKUP($B26,'[1]MEMÓRIA DE CÁLCULO'!$F:$W,4,FALSE)))</f>
        <v/>
      </c>
      <c r="I26" s="3" t="str">
        <f>IF(OR(ISBLANK($B26),$B26="Total Geral"),"",IF(LEN($B26)&lt;6,"",VLOOKUP($B26,'[1]MEMÓRIA DE CÁLCULO'!$F:$W,2,FALSE)))</f>
        <v/>
      </c>
      <c r="J26" s="3" t="str">
        <f>IF(OR(ISBLANK($B26),$B26="Total Geral"),"",IF(LEN($B26)&lt;6,"",VLOOKUP($B26,'[1]MEMÓRIA DE CÁLCULO'!$F:$W,17,FALSE)))</f>
        <v/>
      </c>
      <c r="K26" s="36" t="str">
        <f>IF(OR(ISBLANK($B26),$B26="Total Geral"),"",IF(LEN($B26)&lt;6,"",VLOOKUP($B26,'[1]MEMÓRIA DE CÁLCULO'!$F:$W,18,FALSE)))</f>
        <v/>
      </c>
      <c r="L26" s="37" t="str">
        <f>IF(OR(ISBLANK($B26),$B26="Total Geral"),"",IF(LEN($B26)&lt;6,"",VLOOKUP($B26,'[1]MEMÓRIA DE CÁLCULO'!$F:$AB,20,FALSE)))</f>
        <v/>
      </c>
      <c r="M26" s="37" t="str">
        <f>IF(OR(ISBLANK($B26),$B26="Total Geral"),"",IF(LEN($B26)&lt;6,"",VLOOKUP($B26,'[1]MEMÓRIA DE CÁLCULO'!$F:$AB,21,FALSE)))</f>
        <v/>
      </c>
      <c r="N26" s="38"/>
      <c r="O26" s="38"/>
      <c r="R26" s="39"/>
      <c r="S26" s="39"/>
      <c r="V26" s="3">
        <f ca="1">IF(ISBLANK($B26),0,COUNTIFS('[1]MEMÓRIA DE CÁLCULO'!$F:$F,'PLANILHA ORÇ.'!$B26))</f>
        <v>1</v>
      </c>
    </row>
    <row r="27" spans="2:23" ht="45" x14ac:dyDescent="0.25">
      <c r="B27" s="34" t="s">
        <v>26</v>
      </c>
      <c r="C27"/>
      <c r="D27"/>
      <c r="E27" s="2" t="str">
        <f t="shared" ca="1" si="0"/>
        <v>01.01.01</v>
      </c>
      <c r="F27" s="35" t="str">
        <f ca="1">IF(OR($E27="",$E27="Total Geral"),"",IF(LEN($E27)&lt;6,VLOOKUP($E27,'[1]MEMÓRIA DE CÁLCULO'!$F:$W,2,FALSE),VLOOKUP($E27,'[1]MEMÓRIA DE CÁLCULO'!$F:$W,5,FALSE)))</f>
        <v>SONDAGEM A PERCUSSAO,EM TERRENO COMUM,COM ENSAIO DE PENETRACAO,DIAMETRO 3",INCLUSIVE DESLOCAMENTO DENTRO DO CANTEIRO E INSTALACAO DA SONDA EM CADA FURO</v>
      </c>
      <c r="G27" s="2" t="str">
        <f ca="1">IF(OR(ISBLANK($E27),$E27="Total Geral"),"",IF(LEN($E27)&lt;6,"",VLOOKUP($E27,'[1]MEMÓRIA DE CÁLCULO'!$F:$W,3,FALSE)))</f>
        <v>01.003.0001-0</v>
      </c>
      <c r="H27" s="2" t="str">
        <f ca="1">IF(OR(ISBLANK($B27),$B27="Total Geral"),"",IF(LEN($B27)&lt;6,"",VLOOKUP($B27,'[1]MEMÓRIA DE CÁLCULO'!$F:$W,4,FALSE)))</f>
        <v>01.003.0001-A</v>
      </c>
      <c r="I27" s="3" t="str">
        <f ca="1">IF(OR(ISBLANK($B27),$B27="Total Geral"),"",IF(LEN($B27)&lt;6,"",VLOOKUP($B27,'[1]MEMÓRIA DE CÁLCULO'!$F:$W,2,FALSE)))</f>
        <v>EMOP</v>
      </c>
      <c r="J27" s="3" t="str">
        <f ca="1">IF(OR(ISBLANK($B27),$B27="Total Geral"),"",IF(LEN($B27)&lt;6,"",VLOOKUP($B27,'[1]MEMÓRIA DE CÁLCULO'!$F:$W,17,FALSE)))</f>
        <v>M</v>
      </c>
      <c r="K27" s="36">
        <f ca="1">IF(OR(ISBLANK($B27),$B27="Total Geral"),"",IF(LEN($B27)&lt;6,"",VLOOKUP($B27,'[1]MEMÓRIA DE CÁLCULO'!$F:$W,18,FALSE)))</f>
        <v>20</v>
      </c>
      <c r="L27" s="37">
        <f ca="1">IF(OR(ISBLANK($B27),$B27="Total Geral"),"",IF(LEN($B27)&lt;6,"",VLOOKUP($B27,'[1]MEMÓRIA DE CÁLCULO'!$F:$AB,20,FALSE)))</f>
        <v>144.91999999999999</v>
      </c>
      <c r="M27" s="37">
        <f ca="1">IF(OR(ISBLANK($B27),$B27="Total Geral"),"",IF(LEN($B27)&lt;6,"",VLOOKUP($B27,'[1]MEMÓRIA DE CÁLCULO'!$F:$AB,21,FALSE)))</f>
        <v>130.99</v>
      </c>
      <c r="N27" s="38"/>
      <c r="O27" s="38"/>
      <c r="R27" s="3"/>
      <c r="S27" s="3"/>
      <c r="V27" s="3">
        <f ca="1">IF(ISBLANK($B27),0,COUNTIFS('[1]MEMÓRIA DE CÁLCULO'!$F:$F,'PLANILHA ORÇ.'!$B27))</f>
        <v>1</v>
      </c>
    </row>
    <row r="28" spans="2:23" ht="45" x14ac:dyDescent="0.25">
      <c r="B28" s="34" t="s">
        <v>27</v>
      </c>
      <c r="C28"/>
      <c r="D28"/>
      <c r="E28" s="2" t="str">
        <f t="shared" ca="1" si="0"/>
        <v>01.01.02</v>
      </c>
      <c r="F28" s="35" t="str">
        <f ca="1">IF(OR($E28="",$E28="Total Geral"),"",IF(LEN($E28)&lt;6,VLOOKUP($E28,'[1]MEMÓRIA DE CÁLCULO'!$F:$W,2,FALSE),VLOOKUP($E28,'[1]MEMÓRIA DE CÁLCULO'!$F:$W,5,FALSE)))</f>
        <v>SONDAGEM ROTATIVA COM COROA DE DIAMANTE,EM ALTERACAO DE ROCHA,DIAMETRO NWG(75MM),INCLUSIVE DESLOCAMENTO DENTRO DO CANTEIRO E INSTALACAO DA SONDA EM CADA FURO</v>
      </c>
      <c r="G28" s="2" t="str">
        <f ca="1">IF(OR(ISBLANK($E28),$E28="Total Geral"),"",IF(LEN($E28)&lt;6,"",VLOOKUP($E28,'[1]MEMÓRIA DE CÁLCULO'!$F:$W,3,FALSE)))</f>
        <v>01.004.0004-0</v>
      </c>
      <c r="H28" s="2" t="str">
        <f ca="1">IF(OR(ISBLANK($B28),$B28="Total Geral"),"",IF(LEN($B28)&lt;6,"",VLOOKUP($B28,'[1]MEMÓRIA DE CÁLCULO'!$F:$W,4,FALSE)))</f>
        <v>01.004.0004-A</v>
      </c>
      <c r="I28" s="3" t="str">
        <f ca="1">IF(OR(ISBLANK($B28),$B28="Total Geral"),"",IF(LEN($B28)&lt;6,"",VLOOKUP($B28,'[1]MEMÓRIA DE CÁLCULO'!$F:$W,2,FALSE)))</f>
        <v>EMOP</v>
      </c>
      <c r="J28" s="3" t="str">
        <f ca="1">IF(OR(ISBLANK($B28),$B28="Total Geral"),"",IF(LEN($B28)&lt;6,"",VLOOKUP($B28,'[1]MEMÓRIA DE CÁLCULO'!$F:$W,17,FALSE)))</f>
        <v>M</v>
      </c>
      <c r="K28" s="36">
        <f ca="1">IF(OR(ISBLANK($B28),$B28="Total Geral"),"",IF(LEN($B28)&lt;6,"",VLOOKUP($B28,'[1]MEMÓRIA DE CÁLCULO'!$F:$W,18,FALSE)))</f>
        <v>60</v>
      </c>
      <c r="L28" s="37">
        <f ca="1">IF(OR(ISBLANK($B28),$B28="Total Geral"),"",IF(LEN($B28)&lt;6,"",VLOOKUP($B28,'[1]MEMÓRIA DE CÁLCULO'!$F:$AB,20,FALSE)))</f>
        <v>584.46</v>
      </c>
      <c r="M28" s="37">
        <f ca="1">IF(OR(ISBLANK($B28),$B28="Total Geral"),"",IF(LEN($B28)&lt;6,"",VLOOKUP($B28,'[1]MEMÓRIA DE CÁLCULO'!$F:$AB,21,FALSE)))</f>
        <v>542.13</v>
      </c>
      <c r="N28" s="38"/>
      <c r="O28" s="38"/>
      <c r="R28" s="40">
        <f ca="1">O22-N22</f>
        <v>0</v>
      </c>
      <c r="S28" s="3"/>
      <c r="T28" s="9"/>
      <c r="V28" s="3">
        <f ca="1">IF(ISBLANK($B28),0,COUNTIFS('[1]MEMÓRIA DE CÁLCULO'!$F:$F,'PLANILHA ORÇ.'!$B28))</f>
        <v>1</v>
      </c>
    </row>
    <row r="29" spans="2:23" ht="45" x14ac:dyDescent="0.25">
      <c r="B29" s="34" t="s">
        <v>28</v>
      </c>
      <c r="C29"/>
      <c r="D29"/>
      <c r="E29" s="2" t="str">
        <f t="shared" ca="1" si="0"/>
        <v>01.01.03</v>
      </c>
      <c r="F29" s="35" t="str">
        <f ca="1">IF(OR($E29="",$E29="Total Geral"),"",IF(LEN($E29)&lt;6,VLOOKUP($E29,'[1]MEMÓRIA DE CÁLCULO'!$F:$W,2,FALSE),VLOOKUP($E29,'[1]MEMÓRIA DE CÁLCULO'!$F:$W,5,FALSE)))</f>
        <v>SONDAGEM ROTATIVA COM COROA DE DIAMANTE,EM ROCHA SA,DIAMETRONWG(75MM),INCLUSIVE DESLOCAMENTO DENTRO DO CANTEIRO E INSTALACAO DA SONDA EM CADA FURO</v>
      </c>
      <c r="G29" s="2" t="str">
        <f ca="1">IF(OR(ISBLANK($E29),$E29="Total Geral"),"",IF(LEN($E29)&lt;6,"",VLOOKUP($E29,'[1]MEMÓRIA DE CÁLCULO'!$F:$W,3,FALSE)))</f>
        <v>01.004.0015-0</v>
      </c>
      <c r="H29" s="2" t="str">
        <f ca="1">IF(OR(ISBLANK($B29),$B29="Total Geral"),"",IF(LEN($B29)&lt;6,"",VLOOKUP($B29,'[1]MEMÓRIA DE CÁLCULO'!$F:$W,4,FALSE)))</f>
        <v>01.004.0015-A</v>
      </c>
      <c r="I29" s="3" t="str">
        <f ca="1">IF(OR(ISBLANK($B29),$B29="Total Geral"),"",IF(LEN($B29)&lt;6,"",VLOOKUP($B29,'[1]MEMÓRIA DE CÁLCULO'!$F:$W,2,FALSE)))</f>
        <v>EMOP</v>
      </c>
      <c r="J29" s="3" t="str">
        <f ca="1">IF(OR(ISBLANK($B29),$B29="Total Geral"),"",IF(LEN($B29)&lt;6,"",VLOOKUP($B29,'[1]MEMÓRIA DE CÁLCULO'!$F:$W,17,FALSE)))</f>
        <v>M</v>
      </c>
      <c r="K29" s="36">
        <f ca="1">IF(OR(ISBLANK($B29),$B29="Total Geral"),"",IF(LEN($B29)&lt;6,"",VLOOKUP($B29,'[1]MEMÓRIA DE CÁLCULO'!$F:$W,18,FALSE)))</f>
        <v>20</v>
      </c>
      <c r="L29" s="37">
        <f ca="1">IF(OR(ISBLANK($B29),$B29="Total Geral"),"",IF(LEN($B29)&lt;6,"",VLOOKUP($B29,'[1]MEMÓRIA DE CÁLCULO'!$F:$AB,20,FALSE)))</f>
        <v>980.38</v>
      </c>
      <c r="M29" s="37">
        <f ca="1">IF(OR(ISBLANK($B29),$B29="Total Geral"),"",IF(LEN($B29)&lt;6,"",VLOOKUP($B29,'[1]MEMÓRIA DE CÁLCULO'!$F:$AB,21,FALSE)))</f>
        <v>907.63</v>
      </c>
      <c r="N29" s="38"/>
      <c r="O29" s="38"/>
      <c r="R29" s="9"/>
      <c r="S29" s="9">
        <f ca="1">O22-N22</f>
        <v>0</v>
      </c>
      <c r="V29" s="3">
        <f ca="1">IF(ISBLANK($B29),0,COUNTIFS('[1]MEMÓRIA DE CÁLCULO'!$F:$F,'PLANILHA ORÇ.'!$B29))</f>
        <v>1</v>
      </c>
    </row>
    <row r="30" spans="2:23" ht="45" x14ac:dyDescent="0.25">
      <c r="B30" s="34" t="s">
        <v>29</v>
      </c>
      <c r="C30"/>
      <c r="D30"/>
      <c r="E30" s="2" t="str">
        <f t="shared" ca="1" si="0"/>
        <v>01.01.04</v>
      </c>
      <c r="F30" s="35" t="str">
        <f ca="1">IF(OR($E30="",$E30="Total Geral"),"",IF(LEN($E30)&lt;6,VLOOKUP($E30,'[1]MEMÓRIA DE CÁLCULO'!$F:$W,2,FALSE),VLOOKUP($E30,'[1]MEMÓRIA DE CÁLCULO'!$F:$W,5,FALSE)))</f>
        <v>MOBILIZACAO E DESMOBILIZACAO DE EQUIPAMENTO E EQUIPE DE SONDAGEM E PERFURACAO A PERCUSSAO,COM TRANSPORTE DE 51 A 100KM</v>
      </c>
      <c r="G30" s="2" t="str">
        <f ca="1">IF(OR(ISBLANK($E30),$E30="Total Geral"),"",IF(LEN($E30)&lt;6,"",VLOOKUP($E30,'[1]MEMÓRIA DE CÁLCULO'!$F:$W,3,FALSE)))</f>
        <v>01.008.0100-0</v>
      </c>
      <c r="H30" s="2" t="str">
        <f ca="1">IF(OR(ISBLANK($B30),$B30="Total Geral"),"",IF(LEN($B30)&lt;6,"",VLOOKUP($B30,'[1]MEMÓRIA DE CÁLCULO'!$F:$W,4,FALSE)))</f>
        <v>01.008.0100-A</v>
      </c>
      <c r="I30" s="3" t="str">
        <f ca="1">IF(OR(ISBLANK($B30),$B30="Total Geral"),"",IF(LEN($B30)&lt;6,"",VLOOKUP($B30,'[1]MEMÓRIA DE CÁLCULO'!$F:$W,2,FALSE)))</f>
        <v>EMOP</v>
      </c>
      <c r="J30" s="3" t="str">
        <f ca="1">IF(OR(ISBLANK($B30),$B30="Total Geral"),"",IF(LEN($B30)&lt;6,"",VLOOKUP($B30,'[1]MEMÓRIA DE CÁLCULO'!$F:$W,17,FALSE)))</f>
        <v>UN</v>
      </c>
      <c r="K30" s="36">
        <f ca="1">IF(OR(ISBLANK($B30),$B30="Total Geral"),"",IF(LEN($B30)&lt;6,"",VLOOKUP($B30,'[1]MEMÓRIA DE CÁLCULO'!$F:$W,18,FALSE)))</f>
        <v>1</v>
      </c>
      <c r="L30" s="37">
        <f ca="1">IF(OR(ISBLANK($B30),$B30="Total Geral"),"",IF(LEN($B30)&lt;6,"",VLOOKUP($B30,'[1]MEMÓRIA DE CÁLCULO'!$F:$AB,20,FALSE)))</f>
        <v>8661.43</v>
      </c>
      <c r="M30" s="37">
        <f ca="1">IF(OR(ISBLANK($B30),$B30="Total Geral"),"",IF(LEN($B30)&lt;6,"",VLOOKUP($B30,'[1]MEMÓRIA DE CÁLCULO'!$F:$AB,21,FALSE)))</f>
        <v>7986.26</v>
      </c>
      <c r="N30" s="38"/>
      <c r="O30" s="38"/>
      <c r="V30" s="3">
        <f ca="1">IF(ISBLANK($B30),0,COUNTIFS('[1]MEMÓRIA DE CÁLCULO'!$F:$F,'PLANILHA ORÇ.'!$B30))</f>
        <v>1</v>
      </c>
      <c r="W30" s="9"/>
    </row>
    <row r="31" spans="2:23" ht="45" x14ac:dyDescent="0.25">
      <c r="B31" s="34" t="s">
        <v>30</v>
      </c>
      <c r="C31"/>
      <c r="D31"/>
      <c r="E31" s="2" t="str">
        <f t="shared" ca="1" si="0"/>
        <v>01.01.05</v>
      </c>
      <c r="F31" s="35" t="str">
        <f ca="1">IF(OR($E31="",$E31="Total Geral"),"",IF(LEN($E31)&lt;6,VLOOKUP($E31,'[1]MEMÓRIA DE CÁLCULO'!$F:$W,2,FALSE),VLOOKUP($E31,'[1]MEMÓRIA DE CÁLCULO'!$F:$W,5,FALSE)))</f>
        <v>MOBILIZACAO E DESMOBILIZACAO DE EQUIPAMENTO E EQUIPE DE SONDAGEM E PERFURACAO ROTATIVA,COM TRANSPORTE DE 51 A 100KM</v>
      </c>
      <c r="G31" s="2" t="str">
        <f ca="1">IF(OR(ISBLANK($E31),$E31="Total Geral"),"",IF(LEN($E31)&lt;6,"",VLOOKUP($E31,'[1]MEMÓRIA DE CÁLCULO'!$F:$W,3,FALSE)))</f>
        <v>01.009.0100-0</v>
      </c>
      <c r="H31" s="2" t="str">
        <f ca="1">IF(OR(ISBLANK($B31),$B31="Total Geral"),"",IF(LEN($B31)&lt;6,"",VLOOKUP($B31,'[1]MEMÓRIA DE CÁLCULO'!$F:$W,4,FALSE)))</f>
        <v>01.009.0100-A</v>
      </c>
      <c r="I31" s="3" t="str">
        <f ca="1">IF(OR(ISBLANK($B31),$B31="Total Geral"),"",IF(LEN($B31)&lt;6,"",VLOOKUP($B31,'[1]MEMÓRIA DE CÁLCULO'!$F:$W,2,FALSE)))</f>
        <v>EMOP</v>
      </c>
      <c r="J31" s="3" t="str">
        <f ca="1">IF(OR(ISBLANK($B31),$B31="Total Geral"),"",IF(LEN($B31)&lt;6,"",VLOOKUP($B31,'[1]MEMÓRIA DE CÁLCULO'!$F:$W,17,FALSE)))</f>
        <v>UN</v>
      </c>
      <c r="K31" s="36">
        <f ca="1">IF(OR(ISBLANK($B31),$B31="Total Geral"),"",IF(LEN($B31)&lt;6,"",VLOOKUP($B31,'[1]MEMÓRIA DE CÁLCULO'!$F:$W,18,FALSE)))</f>
        <v>1</v>
      </c>
      <c r="L31" s="37">
        <f ca="1">IF(OR(ISBLANK($B31),$B31="Total Geral"),"",IF(LEN($B31)&lt;6,"",VLOOKUP($B31,'[1]MEMÓRIA DE CÁLCULO'!$F:$AB,20,FALSE)))</f>
        <v>13800.94</v>
      </c>
      <c r="M31" s="37">
        <f ca="1">IF(OR(ISBLANK($B31),$B31="Total Geral"),"",IF(LEN($B31)&lt;6,"",VLOOKUP($B31,'[1]MEMÓRIA DE CÁLCULO'!$F:$AB,21,FALSE)))</f>
        <v>12664.24</v>
      </c>
      <c r="N31" s="38"/>
      <c r="O31" s="38"/>
      <c r="R31" s="2">
        <f>5.5*55.08</f>
        <v>302.94</v>
      </c>
      <c r="V31" s="3">
        <f ca="1">IF(ISBLANK($B31),0,COUNTIFS('[1]MEMÓRIA DE CÁLCULO'!$F:$F,'PLANILHA ORÇ.'!$B31))</f>
        <v>1</v>
      </c>
    </row>
    <row r="32" spans="2:23" ht="30" x14ac:dyDescent="0.25">
      <c r="B32" s="34" t="s">
        <v>31</v>
      </c>
      <c r="C32"/>
      <c r="D32"/>
      <c r="E32" s="2" t="str">
        <f t="shared" ca="1" si="0"/>
        <v>01.02</v>
      </c>
      <c r="F32" s="35" t="str">
        <f ca="1">IF(OR($E32="",$E32="Total Geral"),"",IF(LEN($E32)&lt;6,VLOOKUP($E32,'[1]MEMÓRIA DE CÁLCULO'!$F:$W,2,FALSE),VLOOKUP($E32,'[1]MEMÓRIA DE CÁLCULO'!$F:$W,5,FALSE)))</f>
        <v>COMPLEMENTAÇÃO DO LEVANTAMENTO TOPOGRÁFICO, PLANIALTIMÉTRICO E CADASTRAL</v>
      </c>
      <c r="G32" s="2" t="str">
        <f ca="1">IF(OR(ISBLANK($E32),$E32="Total Geral"),"",IF(LEN($E32)&lt;6,"",VLOOKUP($E32,'[1]MEMÓRIA DE CÁLCULO'!$F:$W,3,FALSE)))</f>
        <v/>
      </c>
      <c r="H32" s="2" t="str">
        <f>IF(OR(ISBLANK($B32),$B32="Total Geral"),"",IF(LEN($B32)&lt;6,"",VLOOKUP($B32,'[1]MEMÓRIA DE CÁLCULO'!$F:$W,4,FALSE)))</f>
        <v/>
      </c>
      <c r="I32" s="3" t="str">
        <f>IF(OR(ISBLANK($B32),$B32="Total Geral"),"",IF(LEN($B32)&lt;6,"",VLOOKUP($B32,'[1]MEMÓRIA DE CÁLCULO'!$F:$W,2,FALSE)))</f>
        <v/>
      </c>
      <c r="J32" s="3" t="str">
        <f>IF(OR(ISBLANK($B32),$B32="Total Geral"),"",IF(LEN($B32)&lt;6,"",VLOOKUP($B32,'[1]MEMÓRIA DE CÁLCULO'!$F:$W,17,FALSE)))</f>
        <v/>
      </c>
      <c r="K32" s="36" t="str">
        <f>IF(OR(ISBLANK($B32),$B32="Total Geral"),"",IF(LEN($B32)&lt;6,"",VLOOKUP($B32,'[1]MEMÓRIA DE CÁLCULO'!$F:$W,18,FALSE)))</f>
        <v/>
      </c>
      <c r="L32" s="37" t="str">
        <f>IF(OR(ISBLANK($B32),$B32="Total Geral"),"",IF(LEN($B32)&lt;6,"",VLOOKUP($B32,'[1]MEMÓRIA DE CÁLCULO'!$F:$AB,20,FALSE)))</f>
        <v/>
      </c>
      <c r="M32" s="37" t="str">
        <f>IF(OR(ISBLANK($B32),$B32="Total Geral"),"",IF(LEN($B32)&lt;6,"",VLOOKUP($B32,'[1]MEMÓRIA DE CÁLCULO'!$F:$AB,21,FALSE)))</f>
        <v/>
      </c>
      <c r="N32" s="38"/>
      <c r="O32" s="38"/>
      <c r="R32" s="9">
        <f ca="1">N22/R31</f>
        <v>0</v>
      </c>
      <c r="V32" s="3">
        <f ca="1">IF(ISBLANK($B32),0,COUNTIFS('[1]MEMÓRIA DE CÁLCULO'!$F:$F,'PLANILHA ORÇ.'!$B32))</f>
        <v>1</v>
      </c>
    </row>
    <row r="33" spans="2:22" ht="60" x14ac:dyDescent="0.25">
      <c r="B33" s="34" t="s">
        <v>32</v>
      </c>
      <c r="C33"/>
      <c r="D33"/>
      <c r="E33" s="2" t="str">
        <f t="shared" ca="1" si="0"/>
        <v>01.02.01</v>
      </c>
      <c r="F33" s="35" t="str">
        <f ca="1">IF(OR($E33="",$E33="Total Geral"),"",IF(LEN($E33)&lt;6,VLOOKUP($E33,'[1]MEMÓRIA DE CÁLCULO'!$F:$W,2,FALSE),VLOOKUP($E33,'[1]MEMÓRIA DE CÁLCULO'!$F:$W,5,FALSE)))</f>
        <v>MOBILIZACAO E DESMOBILIZACAO DE EQUIPE E EQUIPAMENTO DE TOPOGRAFIA COM DESLOCAMENTO SUPERIOR A 20KM,MEDIDO POR KM EXCEDENTE,A PARTIR DA CIDADE DO RIO DE JANEIRO (KM 0 DA AV.BRASIL)</v>
      </c>
      <c r="G33" s="2" t="str">
        <f ca="1">IF(OR(ISBLANK($E33),$E33="Total Geral"),"",IF(LEN($E33)&lt;6,"",VLOOKUP($E33,'[1]MEMÓRIA DE CÁLCULO'!$F:$W,3,FALSE)))</f>
        <v>01.016.0070-0</v>
      </c>
      <c r="H33" s="2" t="str">
        <f ca="1">IF(OR(ISBLANK($B33),$B33="Total Geral"),"",IF(LEN($B33)&lt;6,"",VLOOKUP($B33,'[1]MEMÓRIA DE CÁLCULO'!$F:$W,4,FALSE)))</f>
        <v>01.016.0070-A</v>
      </c>
      <c r="I33" s="3" t="str">
        <f ca="1">IF(OR(ISBLANK($B33),$B33="Total Geral"),"",IF(LEN($B33)&lt;6,"",VLOOKUP($B33,'[1]MEMÓRIA DE CÁLCULO'!$F:$W,2,FALSE)))</f>
        <v>EMOP</v>
      </c>
      <c r="J33" s="3" t="str">
        <f ca="1">IF(OR(ISBLANK($B33),$B33="Total Geral"),"",IF(LEN($B33)&lt;6,"",VLOOKUP($B33,'[1]MEMÓRIA DE CÁLCULO'!$F:$W,17,FALSE)))</f>
        <v>KM</v>
      </c>
      <c r="K33" s="36">
        <f ca="1">IF(OR(ISBLANK($B33),$B33="Total Geral"),"",IF(LEN($B33)&lt;6,"",VLOOKUP($B33,'[1]MEMÓRIA DE CÁLCULO'!$F:$W,18,FALSE)))</f>
        <v>93.8</v>
      </c>
      <c r="L33" s="37">
        <f ca="1">IF(OR(ISBLANK($B33),$B33="Total Geral"),"",IF(LEN($B33)&lt;6,"",VLOOKUP($B33,'[1]MEMÓRIA DE CÁLCULO'!$F:$AB,20,FALSE)))</f>
        <v>8.52</v>
      </c>
      <c r="M33" s="37">
        <f ca="1">IF(OR(ISBLANK($B33),$B33="Total Geral"),"",IF(LEN($B33)&lt;6,"",VLOOKUP($B33,'[1]MEMÓRIA DE CÁLCULO'!$F:$AB,21,FALSE)))</f>
        <v>7.89</v>
      </c>
      <c r="N33" s="38"/>
      <c r="O33" s="38"/>
      <c r="V33" s="3">
        <f ca="1">IF(ISBLANK($B33),0,COUNTIFS('[1]MEMÓRIA DE CÁLCULO'!$F:$F,'PLANILHA ORÇ.'!$B33))</f>
        <v>1</v>
      </c>
    </row>
    <row r="34" spans="2:22" ht="90" x14ac:dyDescent="0.25">
      <c r="B34" s="34" t="s">
        <v>33</v>
      </c>
      <c r="C34"/>
      <c r="D34"/>
      <c r="E34" s="2" t="str">
        <f t="shared" ca="1" si="0"/>
        <v>01.02.02</v>
      </c>
      <c r="F34" s="35" t="str">
        <f ca="1">IF(OR($E34="",$E34="Total Geral"),"",IF(LEN($E34)&lt;6,VLOOKUP($E34,'[1]MEMÓRIA DE CÁLCULO'!$F:$W,2,FALSE),VLOOKUP($E34,'[1]MEMÓRIA DE CÁLCULO'!$F:$W,5,FALSE)))</f>
        <v>LEVANTAMENTO PLANIALTIMETRICO CADASTRAL DE AREA URBANA OU SUBURBANA,DESTINADA A REGULARIZACAO FUNDIARIA,PROJETOS VIARIOSE DE INFRAESTRUTURA,URBANIZAZAO E ASSEMELHADOS,UTILIZANDO POLIGONAL III PAC,DESENHO NA ESCALA DE 1:250 A 1:100 EM AREASMEDIANAMENTE OCUPADAS(ATE 50% DAS QUADRAS),EM AREAS ACIMA DE10000M2</v>
      </c>
      <c r="G34" s="2" t="str">
        <f ca="1">IF(OR(ISBLANK($E34),$E34="Total Geral"),"",IF(LEN($E34)&lt;6,"",VLOOKUP($E34,'[1]MEMÓRIA DE CÁLCULO'!$F:$W,3,FALSE)))</f>
        <v>01.016.0082-0</v>
      </c>
      <c r="H34" s="2" t="str">
        <f ca="1">IF(OR(ISBLANK($B34),$B34="Total Geral"),"",IF(LEN($B34)&lt;6,"",VLOOKUP($B34,'[1]MEMÓRIA DE CÁLCULO'!$F:$W,4,FALSE)))</f>
        <v>01.016.0082-A</v>
      </c>
      <c r="I34" s="3" t="str">
        <f ca="1">IF(OR(ISBLANK($B34),$B34="Total Geral"),"",IF(LEN($B34)&lt;6,"",VLOOKUP($B34,'[1]MEMÓRIA DE CÁLCULO'!$F:$W,2,FALSE)))</f>
        <v>EMOP</v>
      </c>
      <c r="J34" s="3" t="str">
        <f ca="1">IF(OR(ISBLANK($B34),$B34="Total Geral"),"",IF(LEN($B34)&lt;6,"",VLOOKUP($B34,'[1]MEMÓRIA DE CÁLCULO'!$F:$W,17,FALSE)))</f>
        <v>M2</v>
      </c>
      <c r="K34" s="36">
        <f ca="1">IF(OR(ISBLANK($B34),$B34="Total Geral"),"",IF(LEN($B34)&lt;6,"",VLOOKUP($B34,'[1]MEMÓRIA DE CÁLCULO'!$F:$W,18,FALSE)))</f>
        <v>550.79999999999995</v>
      </c>
      <c r="L34" s="37">
        <f ca="1">IF(OR(ISBLANK($B34),$B34="Total Geral"),"",IF(LEN($B34)&lt;6,"",VLOOKUP($B34,'[1]MEMÓRIA DE CÁLCULO'!$F:$AB,20,FALSE)))</f>
        <v>1.94</v>
      </c>
      <c r="M34" s="37">
        <f ca="1">IF(OR(ISBLANK($B34),$B34="Total Geral"),"",IF(LEN($B34)&lt;6,"",VLOOKUP($B34,'[1]MEMÓRIA DE CÁLCULO'!$F:$AB,21,FALSE)))</f>
        <v>1.79</v>
      </c>
      <c r="N34" s="38"/>
      <c r="O34" s="38"/>
      <c r="V34" s="3">
        <f ca="1">IF(ISBLANK($B34),0,COUNTIFS('[1]MEMÓRIA DE CÁLCULO'!$F:$F,'PLANILHA ORÇ.'!$B34))</f>
        <v>1</v>
      </c>
    </row>
    <row r="35" spans="2:22" x14ac:dyDescent="0.25">
      <c r="B35" s="34" t="s">
        <v>34</v>
      </c>
      <c r="C35"/>
      <c r="D35"/>
      <c r="E35" s="2" t="str">
        <f t="shared" ca="1" si="0"/>
        <v>01.03</v>
      </c>
      <c r="F35" s="35" t="str">
        <f ca="1">IF(OR($E35="",$E35="Total Geral"),"",IF(LEN($E35)&lt;6,VLOOKUP($E35,'[1]MEMÓRIA DE CÁLCULO'!$F:$W,2,FALSE),VLOOKUP($E35,'[1]MEMÓRIA DE CÁLCULO'!$F:$W,5,FALSE)))</f>
        <v>DETALHAMENTO DO PROJETO BÁSICO</v>
      </c>
      <c r="G35" s="2" t="str">
        <f ca="1">IF(OR(ISBLANK($E35),$E35="Total Geral"),"",IF(LEN($E35)&lt;6,"",VLOOKUP($E35,'[1]MEMÓRIA DE CÁLCULO'!$F:$W,3,FALSE)))</f>
        <v/>
      </c>
      <c r="H35" s="2" t="str">
        <f>IF(OR(ISBLANK($B35),$B35="Total Geral"),"",IF(LEN($B35)&lt;6,"",VLOOKUP($B35,'[1]MEMÓRIA DE CÁLCULO'!$F:$W,4,FALSE)))</f>
        <v/>
      </c>
      <c r="I35" s="3" t="str">
        <f>IF(OR(ISBLANK($B35),$B35="Total Geral"),"",IF(LEN($B35)&lt;6,"",VLOOKUP($B35,'[1]MEMÓRIA DE CÁLCULO'!$F:$W,2,FALSE)))</f>
        <v/>
      </c>
      <c r="J35" s="3" t="str">
        <f>IF(OR(ISBLANK($B35),$B35="Total Geral"),"",IF(LEN($B35)&lt;6,"",VLOOKUP($B35,'[1]MEMÓRIA DE CÁLCULO'!$F:$W,17,FALSE)))</f>
        <v/>
      </c>
      <c r="K35" s="36" t="str">
        <f>IF(OR(ISBLANK($B35),$B35="Total Geral"),"",IF(LEN($B35)&lt;6,"",VLOOKUP($B35,'[1]MEMÓRIA DE CÁLCULO'!$F:$W,18,FALSE)))</f>
        <v/>
      </c>
      <c r="L35" s="37" t="str">
        <f>IF(OR(ISBLANK($B35),$B35="Total Geral"),"",IF(LEN($B35)&lt;6,"",VLOOKUP($B35,'[1]MEMÓRIA DE CÁLCULO'!$F:$AB,20,FALSE)))</f>
        <v/>
      </c>
      <c r="M35" s="37" t="str">
        <f>IF(OR(ISBLANK($B35),$B35="Total Geral"),"",IF(LEN($B35)&lt;6,"",VLOOKUP($B35,'[1]MEMÓRIA DE CÁLCULO'!$F:$AB,21,FALSE)))</f>
        <v/>
      </c>
      <c r="N35" s="38"/>
      <c r="O35" s="38"/>
      <c r="V35" s="3">
        <f ca="1">IF(ISBLANK($B35),0,COUNTIFS('[1]MEMÓRIA DE CÁLCULO'!$F:$F,'PLANILHA ORÇ.'!$B35))</f>
        <v>1</v>
      </c>
    </row>
    <row r="36" spans="2:22" x14ac:dyDescent="0.25">
      <c r="B36" s="34" t="s">
        <v>35</v>
      </c>
      <c r="C36"/>
      <c r="D36"/>
      <c r="E36" s="2" t="str">
        <f t="shared" ca="1" si="0"/>
        <v>01.03.01</v>
      </c>
      <c r="F36" s="35" t="str">
        <f ca="1">IF(OR($E36="",$E36="Total Geral"),"",IF(LEN($E36)&lt;6,VLOOKUP($E36,'[1]MEMÓRIA DE CÁLCULO'!$F:$W,2,FALSE),VLOOKUP($E36,'[1]MEMÓRIA DE CÁLCULO'!$F:$W,5,FALSE)))</f>
        <v>DETALHAMENTO E ADEQUAÇÃO DE PROJETO</v>
      </c>
      <c r="G36" s="2" t="str">
        <f ca="1">IF(OR(ISBLANK($E36),$E36="Total Geral"),"",IF(LEN($E36)&lt;6,"",VLOOKUP($E36,'[1]MEMÓRIA DE CÁLCULO'!$F:$W,3,FALSE)))</f>
        <v>01.050.1005-5</v>
      </c>
      <c r="H36" s="2" t="str">
        <f ca="1">IF(OR(ISBLANK($B36),$B36="Total Geral"),"",IF(LEN($B36)&lt;6,"",VLOOKUP($B36,'[1]MEMÓRIA DE CÁLCULO'!$F:$W,4,FALSE)))</f>
        <v>01.050.1005-F</v>
      </c>
      <c r="I36" s="3" t="str">
        <f ca="1">IF(OR(ISBLANK($B36),$B36="Total Geral"),"",IF(LEN($B36)&lt;6,"",VLOOKUP($B36,'[1]MEMÓRIA DE CÁLCULO'!$F:$W,2,FALSE)))</f>
        <v>COMPOSIÇÃO</v>
      </c>
      <c r="J36" s="3" t="str">
        <f ca="1">IF(OR(ISBLANK($B36),$B36="Total Geral"),"",IF(LEN($B36)&lt;6,"",VLOOKUP($B36,'[1]MEMÓRIA DE CÁLCULO'!$F:$W,17,FALSE)))</f>
        <v>UN</v>
      </c>
      <c r="K36" s="36">
        <f ca="1">IF(OR(ISBLANK($B36),$B36="Total Geral"),"",IF(LEN($B36)&lt;6,"",VLOOKUP($B36,'[1]MEMÓRIA DE CÁLCULO'!$F:$W,18,FALSE)))</f>
        <v>1</v>
      </c>
      <c r="L36" s="37">
        <f ca="1">IF(OR(ISBLANK($B36),$B36="Total Geral"),"",IF(LEN($B36)&lt;6,"",VLOOKUP($B36,'[1]MEMÓRIA DE CÁLCULO'!$F:$AB,20,FALSE)))</f>
        <v>145307.09</v>
      </c>
      <c r="M36" s="37">
        <f ca="1">IF(OR(ISBLANK($B36),$B36="Total Geral"),"",IF(LEN($B36)&lt;6,"",VLOOKUP($B36,'[1]MEMÓRIA DE CÁLCULO'!$F:$AB,21,FALSE)))</f>
        <v>130757.43</v>
      </c>
      <c r="N36" s="38"/>
      <c r="O36" s="38"/>
      <c r="R36" s="41" t="e">
        <f ca="1">N36/N22</f>
        <v>#DIV/0!</v>
      </c>
      <c r="V36" s="3">
        <f ca="1">IF(ISBLANK($B36),0,COUNTIFS('[1]MEMÓRIA DE CÁLCULO'!$F:$F,'PLANILHA ORÇ.'!$B36))</f>
        <v>1</v>
      </c>
    </row>
    <row r="37" spans="2:22" x14ac:dyDescent="0.25">
      <c r="B37" s="34" t="s">
        <v>36</v>
      </c>
      <c r="C37"/>
      <c r="D37"/>
      <c r="E37" s="2" t="str">
        <f t="shared" ca="1" si="0"/>
        <v>01.04</v>
      </c>
      <c r="F37" s="35" t="str">
        <f ca="1">IF(OR($E37="",$E37="Total Geral"),"",IF(LEN($E37)&lt;6,VLOOKUP($E37,'[1]MEMÓRIA DE CÁLCULO'!$F:$W,2,FALSE),VLOOKUP($E37,'[1]MEMÓRIA DE CÁLCULO'!$F:$W,5,FALSE)))</f>
        <v>ACOMPANHAMENTO E RELATÓRIOS AMBIENTAIS</v>
      </c>
      <c r="G37" s="2" t="str">
        <f ca="1">IF(OR(ISBLANK($E37),$E37="Total Geral"),"",IF(LEN($E37)&lt;6,"",VLOOKUP($E37,'[1]MEMÓRIA DE CÁLCULO'!$F:$W,3,FALSE)))</f>
        <v/>
      </c>
      <c r="H37" s="2" t="str">
        <f>IF(OR(ISBLANK($B37),$B37="Total Geral"),"",IF(LEN($B37)&lt;6,"",VLOOKUP($B37,'[1]MEMÓRIA DE CÁLCULO'!$F:$W,4,FALSE)))</f>
        <v/>
      </c>
      <c r="I37" s="3" t="str">
        <f>IF(OR(ISBLANK($B37),$B37="Total Geral"),"",IF(LEN($B37)&lt;6,"",VLOOKUP($B37,'[1]MEMÓRIA DE CÁLCULO'!$F:$W,2,FALSE)))</f>
        <v/>
      </c>
      <c r="J37" s="3" t="str">
        <f>IF(OR(ISBLANK($B37),$B37="Total Geral"),"",IF(LEN($B37)&lt;6,"",VLOOKUP($B37,'[1]MEMÓRIA DE CÁLCULO'!$F:$W,17,FALSE)))</f>
        <v/>
      </c>
      <c r="K37" s="36" t="str">
        <f>IF(OR(ISBLANK($B37),$B37="Total Geral"),"",IF(LEN($B37)&lt;6,"",VLOOKUP($B37,'[1]MEMÓRIA DE CÁLCULO'!$F:$W,18,FALSE)))</f>
        <v/>
      </c>
      <c r="L37" s="37" t="str">
        <f>IF(OR(ISBLANK($B37),$B37="Total Geral"),"",IF(LEN($B37)&lt;6,"",VLOOKUP($B37,'[1]MEMÓRIA DE CÁLCULO'!$F:$AB,20,FALSE)))</f>
        <v/>
      </c>
      <c r="M37" s="37" t="str">
        <f>IF(OR(ISBLANK($B37),$B37="Total Geral"),"",IF(LEN($B37)&lt;6,"",VLOOKUP($B37,'[1]MEMÓRIA DE CÁLCULO'!$F:$AB,21,FALSE)))</f>
        <v/>
      </c>
      <c r="N37" s="38"/>
      <c r="O37" s="38"/>
      <c r="V37" s="3">
        <f ca="1">IF(ISBLANK($B37),0,COUNTIFS('[1]MEMÓRIA DE CÁLCULO'!$F:$F,'PLANILHA ORÇ.'!$B37))</f>
        <v>1</v>
      </c>
    </row>
    <row r="38" spans="2:22" x14ac:dyDescent="0.25">
      <c r="B38" s="34" t="s">
        <v>37</v>
      </c>
      <c r="C38"/>
      <c r="D38"/>
      <c r="E38" s="2" t="str">
        <f t="shared" ca="1" si="0"/>
        <v>01.04.01</v>
      </c>
      <c r="F38" s="35" t="str">
        <f ca="1">IF(OR($E38="",$E38="Total Geral"),"",IF(LEN($E38)&lt;6,VLOOKUP($E38,'[1]MEMÓRIA DE CÁLCULO'!$F:$W,2,FALSE),VLOOKUP($E38,'[1]MEMÓRIA DE CÁLCULO'!$F:$W,5,FALSE)))</f>
        <v>ACOMPANHAMENTO E RELATÓRIOS AMBIENTAIS</v>
      </c>
      <c r="G38" s="2" t="str">
        <f ca="1">IF(OR(ISBLANK($E38),$E38="Total Geral"),"",IF(LEN($E38)&lt;6,"",VLOOKUP($E38,'[1]MEMÓRIA DE CÁLCULO'!$F:$W,3,FALSE)))</f>
        <v>01.001.0060-5</v>
      </c>
      <c r="H38" s="2" t="str">
        <f ca="1">IF(OR(ISBLANK($B38),$B38="Total Geral"),"",IF(LEN($B38)&lt;6,"",VLOOKUP($B38,'[1]MEMÓRIA DE CÁLCULO'!$F:$W,4,FALSE)))</f>
        <v>01.001.0060-F</v>
      </c>
      <c r="I38" s="3" t="str">
        <f ca="1">IF(OR(ISBLANK($B38),$B38="Total Geral"),"",IF(LEN($B38)&lt;6,"",VLOOKUP($B38,'[1]MEMÓRIA DE CÁLCULO'!$F:$W,2,FALSE)))</f>
        <v>COMPOSIÇÃO</v>
      </c>
      <c r="J38" s="3" t="str">
        <f ca="1">IF(OR(ISBLANK($B38),$B38="Total Geral"),"",IF(LEN($B38)&lt;6,"",VLOOKUP($B38,'[1]MEMÓRIA DE CÁLCULO'!$F:$W,17,FALSE)))</f>
        <v>MÊS</v>
      </c>
      <c r="K38" s="36">
        <f ca="1">IF(OR(ISBLANK($B38),$B38="Total Geral"),"",IF(LEN($B38)&lt;6,"",VLOOKUP($B38,'[1]MEMÓRIA DE CÁLCULO'!$F:$W,18,FALSE)))</f>
        <v>1</v>
      </c>
      <c r="L38" s="37">
        <f ca="1">IF(OR(ISBLANK($B38),$B38="Total Geral"),"",IF(LEN($B38)&lt;6,"",VLOOKUP($B38,'[1]MEMÓRIA DE CÁLCULO'!$F:$AB,20,FALSE)))</f>
        <v>11628.38</v>
      </c>
      <c r="M38" s="37">
        <f ca="1">IF(OR(ISBLANK($B38),$B38="Total Geral"),"",IF(LEN($B38)&lt;6,"",VLOOKUP($B38,'[1]MEMÓRIA DE CÁLCULO'!$F:$AB,21,FALSE)))</f>
        <v>10463.91</v>
      </c>
      <c r="N38" s="38"/>
      <c r="O38" s="38"/>
      <c r="V38" s="3">
        <f ca="1">IF(ISBLANK($B38),0,COUNTIFS('[1]MEMÓRIA DE CÁLCULO'!$F:$F,'PLANILHA ORÇ.'!$B38))</f>
        <v>1</v>
      </c>
    </row>
    <row r="39" spans="2:22" x14ac:dyDescent="0.25">
      <c r="B39" s="34" t="s">
        <v>38</v>
      </c>
      <c r="C39"/>
      <c r="D39"/>
      <c r="E39" s="2" t="str">
        <f t="shared" ca="1" si="0"/>
        <v>01.05</v>
      </c>
      <c r="F39" s="35" t="str">
        <f ca="1">IF(OR($E39="",$E39="Total Geral"),"",IF(LEN($E39)&lt;6,VLOOKUP($E39,'[1]MEMÓRIA DE CÁLCULO'!$F:$W,2,FALSE),VLOOKUP($E39,'[1]MEMÓRIA DE CÁLCULO'!$F:$W,5,FALSE)))</f>
        <v>PROGRAMA DE GERENCIAMENTO DE RESÍDUOS DA CONSTRUÇÃO CIVIL</v>
      </c>
      <c r="G39" s="2" t="str">
        <f ca="1">IF(OR(ISBLANK($E39),$E39="Total Geral"),"",IF(LEN($E39)&lt;6,"",VLOOKUP($E39,'[1]MEMÓRIA DE CÁLCULO'!$F:$W,3,FALSE)))</f>
        <v/>
      </c>
      <c r="H39" s="2" t="str">
        <f>IF(OR(ISBLANK($B39),$B39="Total Geral"),"",IF(LEN($B39)&lt;6,"",VLOOKUP($B39,'[1]MEMÓRIA DE CÁLCULO'!$F:$W,4,FALSE)))</f>
        <v/>
      </c>
      <c r="I39" s="3" t="str">
        <f>IF(OR(ISBLANK($B39),$B39="Total Geral"),"",IF(LEN($B39)&lt;6,"",VLOOKUP($B39,'[1]MEMÓRIA DE CÁLCULO'!$F:$W,2,FALSE)))</f>
        <v/>
      </c>
      <c r="J39" s="3" t="str">
        <f>IF(OR(ISBLANK($B39),$B39="Total Geral"),"",IF(LEN($B39)&lt;6,"",VLOOKUP($B39,'[1]MEMÓRIA DE CÁLCULO'!$F:$W,17,FALSE)))</f>
        <v/>
      </c>
      <c r="K39" s="36" t="str">
        <f>IF(OR(ISBLANK($B39),$B39="Total Geral"),"",IF(LEN($B39)&lt;6,"",VLOOKUP($B39,'[1]MEMÓRIA DE CÁLCULO'!$F:$W,18,FALSE)))</f>
        <v/>
      </c>
      <c r="L39" s="37" t="str">
        <f>IF(OR(ISBLANK($B39),$B39="Total Geral"),"",IF(LEN($B39)&lt;6,"",VLOOKUP($B39,'[1]MEMÓRIA DE CÁLCULO'!$F:$AB,20,FALSE)))</f>
        <v/>
      </c>
      <c r="M39" s="37" t="str">
        <f>IF(OR(ISBLANK($B39),$B39="Total Geral"),"",IF(LEN($B39)&lt;6,"",VLOOKUP($B39,'[1]MEMÓRIA DE CÁLCULO'!$F:$AB,21,FALSE)))</f>
        <v/>
      </c>
      <c r="N39" s="38"/>
      <c r="O39" s="38"/>
      <c r="V39" s="3">
        <f ca="1">IF(ISBLANK($B39),0,COUNTIFS('[1]MEMÓRIA DE CÁLCULO'!$F:$F,'PLANILHA ORÇ.'!$B39))</f>
        <v>1</v>
      </c>
    </row>
    <row r="40" spans="2:22" ht="30" x14ac:dyDescent="0.25">
      <c r="B40" s="34" t="s">
        <v>39</v>
      </c>
      <c r="C40"/>
      <c r="D40"/>
      <c r="E40" s="2" t="str">
        <f t="shared" ca="1" si="0"/>
        <v>01.05.01</v>
      </c>
      <c r="F40" s="35" t="str">
        <f ca="1">IF(OR($E40="",$E40="Total Geral"),"",IF(LEN($E40)&lt;6,VLOOKUP($E40,'[1]MEMÓRIA DE CÁLCULO'!$F:$W,2,FALSE),VLOOKUP($E40,'[1]MEMÓRIA DE CÁLCULO'!$F:$W,5,FALSE)))</f>
        <v>PLANO DE GERENCIAMENTO DE RESÍDUOS DE CONSTRUÇÃO CIVIL (PGRCC) , CONFORME RESOLUÇÃO CONAMA Nº 307/2002</v>
      </c>
      <c r="G40" s="2" t="str">
        <f ca="1">IF(OR(ISBLANK($E40),$E40="Total Geral"),"",IF(LEN($E40)&lt;6,"",VLOOKUP($E40,'[1]MEMÓRIA DE CÁLCULO'!$F:$W,3,FALSE)))</f>
        <v>01.050.0951-5</v>
      </c>
      <c r="H40" s="2" t="str">
        <f ca="1">IF(OR(ISBLANK($B40),$B40="Total Geral"),"",IF(LEN($B40)&lt;6,"",VLOOKUP($B40,'[1]MEMÓRIA DE CÁLCULO'!$F:$W,4,FALSE)))</f>
        <v>01.050.0951-F</v>
      </c>
      <c r="I40" s="3" t="str">
        <f ca="1">IF(OR(ISBLANK($B40),$B40="Total Geral"),"",IF(LEN($B40)&lt;6,"",VLOOKUP($B40,'[1]MEMÓRIA DE CÁLCULO'!$F:$W,2,FALSE)))</f>
        <v>COMPOSIÇÃO</v>
      </c>
      <c r="J40" s="3" t="str">
        <f ca="1">IF(OR(ISBLANK($B40),$B40="Total Geral"),"",IF(LEN($B40)&lt;6,"",VLOOKUP($B40,'[1]MEMÓRIA DE CÁLCULO'!$F:$W,17,FALSE)))</f>
        <v>UNID</v>
      </c>
      <c r="K40" s="36">
        <f ca="1">IF(OR(ISBLANK($B40),$B40="Total Geral"),"",IF(LEN($B40)&lt;6,"",VLOOKUP($B40,'[1]MEMÓRIA DE CÁLCULO'!$F:$W,18,FALSE)))</f>
        <v>1</v>
      </c>
      <c r="L40" s="37">
        <f ca="1">IF(OR(ISBLANK($B40),$B40="Total Geral"),"",IF(LEN($B40)&lt;6,"",VLOOKUP($B40,'[1]MEMÓRIA DE CÁLCULO'!$F:$AB,20,FALSE)))</f>
        <v>5263.96</v>
      </c>
      <c r="M40" s="37">
        <f ca="1">IF(OR(ISBLANK($B40),$B40="Total Geral"),"",IF(LEN($B40)&lt;6,"",VLOOKUP($B40,'[1]MEMÓRIA DE CÁLCULO'!$F:$AB,21,FALSE)))</f>
        <v>4749.97</v>
      </c>
      <c r="N40" s="38"/>
      <c r="O40" s="38"/>
      <c r="V40" s="3">
        <f ca="1">IF(ISBLANK($B40),0,COUNTIFS('[1]MEMÓRIA DE CÁLCULO'!$F:$F,'PLANILHA ORÇ.'!$B40))</f>
        <v>1</v>
      </c>
    </row>
    <row r="41" spans="2:22" ht="105" x14ac:dyDescent="0.25">
      <c r="B41" s="34" t="s">
        <v>40</v>
      </c>
      <c r="C41"/>
      <c r="D41"/>
      <c r="E41" s="2" t="str">
        <f t="shared" ca="1" si="0"/>
        <v>01.05.02</v>
      </c>
      <c r="F41" s="35" t="str">
        <f ca="1">IF(OR($E41="",$E41="Total Geral"),"",IF(LEN($E41)&lt;6,VLOOKUP($E41,'[1]MEMÓRIA DE CÁLCULO'!$F:$W,2,FALSE),VLOOKUP($E41,'[1]MEMÓRIA DE CÁLCULO'!$F:$W,5,FALSE)))</f>
        <v>RELATÓRIO DE IMPLANTAÇÃO E ACOPANHAMENTO (RIA) DO PGRCC, INCLUINDO A APRESENTAÇÃO DOS COMPROVANTES DE TRANSPORTE E DESTINAÇÃO FINAL DO RCC, LISA DE TREINAMENTOS DOS FUNCIONÁRIOS, REGISTRO FOTOGRÁFICP DOS LOCAIS DE ACONDICIONAMENTO E TREINAMENTO COM FOTOS (10X15)CM ACOMPANHADAS DE LEGENDAS E INDICAÇÃO DA LOCALIÇÃO, CONFORME PADRÃO DO CONTRATANTE.</v>
      </c>
      <c r="G41" s="2" t="str">
        <f ca="1">IF(OR(ISBLANK($E41),$E41="Total Geral"),"",IF(LEN($E41)&lt;6,"",VLOOKUP($E41,'[1]MEMÓRIA DE CÁLCULO'!$F:$W,3,FALSE)))</f>
        <v>01.050.0952-5</v>
      </c>
      <c r="H41" s="2" t="str">
        <f ca="1">IF(OR(ISBLANK($B41),$B41="Total Geral"),"",IF(LEN($B41)&lt;6,"",VLOOKUP($B41,'[1]MEMÓRIA DE CÁLCULO'!$F:$W,4,FALSE)))</f>
        <v>01.050.0952-F</v>
      </c>
      <c r="I41" s="3" t="str">
        <f ca="1">IF(OR(ISBLANK($B41),$B41="Total Geral"),"",IF(LEN($B41)&lt;6,"",VLOOKUP($B41,'[1]MEMÓRIA DE CÁLCULO'!$F:$W,2,FALSE)))</f>
        <v>COMPOSIÇÃO</v>
      </c>
      <c r="J41" s="3" t="str">
        <f ca="1">IF(OR(ISBLANK($B41),$B41="Total Geral"),"",IF(LEN($B41)&lt;6,"",VLOOKUP($B41,'[1]MEMÓRIA DE CÁLCULO'!$F:$W,17,FALSE)))</f>
        <v>UNID</v>
      </c>
      <c r="K41" s="36">
        <f ca="1">IF(OR(ISBLANK($B41),$B41="Total Geral"),"",IF(LEN($B41)&lt;6,"",VLOOKUP($B41,'[1]MEMÓRIA DE CÁLCULO'!$F:$W,18,FALSE)))</f>
        <v>8</v>
      </c>
      <c r="L41" s="37">
        <f ca="1">IF(OR(ISBLANK($B41),$B41="Total Geral"),"",IF(LEN($B41)&lt;6,"",VLOOKUP($B41,'[1]MEMÓRIA DE CÁLCULO'!$F:$AB,20,FALSE)))</f>
        <v>2606.4</v>
      </c>
      <c r="M41" s="37">
        <f ca="1">IF(OR(ISBLANK($B41),$B41="Total Geral"),"",IF(LEN($B41)&lt;6,"",VLOOKUP($B41,'[1]MEMÓRIA DE CÁLCULO'!$F:$AB,21,FALSE)))</f>
        <v>2358.5300000000002</v>
      </c>
      <c r="N41" s="38"/>
      <c r="O41" s="38"/>
      <c r="V41" s="3">
        <f ca="1">IF(ISBLANK($B41),0,COUNTIFS('[1]MEMÓRIA DE CÁLCULO'!$F:$F,'PLANILHA ORÇ.'!$B41))</f>
        <v>1</v>
      </c>
    </row>
    <row r="42" spans="2:22" x14ac:dyDescent="0.25">
      <c r="B42" s="34" t="s">
        <v>41</v>
      </c>
      <c r="E42" s="2" t="str">
        <f t="shared" ca="1" si="0"/>
        <v>02</v>
      </c>
      <c r="F42" s="35" t="str">
        <f ca="1">IF(OR($E42="",$E42="Total Geral"),"",IF(LEN($E42)&lt;6,VLOOKUP($E42,'[1]MEMÓRIA DE CÁLCULO'!$F:$W,2,FALSE),VLOOKUP($E42,'[1]MEMÓRIA DE CÁLCULO'!$F:$W,5,FALSE)))</f>
        <v>ADMINISTRAÇÃO LOCAL</v>
      </c>
      <c r="G42" s="2" t="str">
        <f ca="1">IF(OR(ISBLANK($E42),$E42="Total Geral"),"",IF(LEN($E42)&lt;6,"",VLOOKUP($E42,'[1]MEMÓRIA DE CÁLCULO'!$F:$W,3,FALSE)))</f>
        <v/>
      </c>
      <c r="H42" s="2" t="str">
        <f>IF(OR(ISBLANK($B42),$B42="Total Geral"),"",IF(LEN($B42)&lt;6,"",VLOOKUP($B42,'[1]MEMÓRIA DE CÁLCULO'!$F:$W,4,FALSE)))</f>
        <v/>
      </c>
      <c r="I42" s="3" t="str">
        <f>IF(OR(ISBLANK($B42),$B42="Total Geral"),"",IF(LEN($B42)&lt;6,"",VLOOKUP($B42,'[1]MEMÓRIA DE CÁLCULO'!$F:$W,2,FALSE)))</f>
        <v/>
      </c>
      <c r="J42" s="3" t="str">
        <f>IF(OR(ISBLANK($B42),$B42="Total Geral"),"",IF(LEN($B42)&lt;6,"",VLOOKUP($B42,'[1]MEMÓRIA DE CÁLCULO'!$F:$W,17,FALSE)))</f>
        <v/>
      </c>
      <c r="K42" s="36" t="str">
        <f>IF(OR(ISBLANK($B42),$B42="Total Geral"),"",IF(LEN($B42)&lt;6,"",VLOOKUP($B42,'[1]MEMÓRIA DE CÁLCULO'!$F:$W,18,FALSE)))</f>
        <v/>
      </c>
      <c r="L42" s="37" t="str">
        <f>IF(OR(ISBLANK($B42),$B42="Total Geral"),"",IF(LEN($B42)&lt;6,"",VLOOKUP($B42,'[1]MEMÓRIA DE CÁLCULO'!$F:$AB,20,FALSE)))</f>
        <v/>
      </c>
      <c r="M42" s="37" t="str">
        <f>IF(OR(ISBLANK($B42),$B42="Total Geral"),"",IF(LEN($B42)&lt;6,"",VLOOKUP($B42,'[1]MEMÓRIA DE CÁLCULO'!$F:$AB,21,FALSE)))</f>
        <v/>
      </c>
      <c r="N42" s="38"/>
      <c r="O42" s="38"/>
      <c r="R42" s="41" t="e">
        <f ca="1">O42/O20</f>
        <v>#DIV/0!</v>
      </c>
      <c r="V42" s="3">
        <f ca="1">IF(ISBLANK($B42),0,COUNTIFS('[1]MEMÓRIA DE CÁLCULO'!$F:$F,'PLANILHA ORÇ.'!$B42))</f>
        <v>1</v>
      </c>
    </row>
    <row r="43" spans="2:22" x14ac:dyDescent="0.25">
      <c r="B43" s="34" t="s">
        <v>42</v>
      </c>
      <c r="E43" s="2" t="str">
        <f t="shared" ca="1" si="0"/>
        <v>02.01</v>
      </c>
      <c r="F43" s="35" t="str">
        <f ca="1">IF(OR($E43="",$E43="Total Geral"),"",IF(LEN($E43)&lt;6,VLOOKUP($E43,'[1]MEMÓRIA DE CÁLCULO'!$F:$W,2,FALSE),VLOOKUP($E43,'[1]MEMÓRIA DE CÁLCULO'!$F:$W,5,FALSE)))</f>
        <v>EQUIPE DE ENGENHARIA</v>
      </c>
      <c r="G43" s="2" t="str">
        <f ca="1">IF(OR(ISBLANK($E43),$E43="Total Geral"),"",IF(LEN($E43)&lt;6,"",VLOOKUP($E43,'[1]MEMÓRIA DE CÁLCULO'!$F:$W,3,FALSE)))</f>
        <v/>
      </c>
      <c r="H43" s="2" t="str">
        <f>IF(OR(ISBLANK($B43),$B43="Total Geral"),"",IF(LEN($B43)&lt;6,"",VLOOKUP($B43,'[1]MEMÓRIA DE CÁLCULO'!$F:$W,4,FALSE)))</f>
        <v/>
      </c>
      <c r="I43" s="3" t="str">
        <f>IF(OR(ISBLANK($B43),$B43="Total Geral"),"",IF(LEN($B43)&lt;6,"",VLOOKUP($B43,'[1]MEMÓRIA DE CÁLCULO'!$F:$W,2,FALSE)))</f>
        <v/>
      </c>
      <c r="J43" s="3" t="str">
        <f>IF(OR(ISBLANK($B43),$B43="Total Geral"),"",IF(LEN($B43)&lt;6,"",VLOOKUP($B43,'[1]MEMÓRIA DE CÁLCULO'!$F:$W,17,FALSE)))</f>
        <v/>
      </c>
      <c r="K43" s="36" t="str">
        <f>IF(OR(ISBLANK($B43),$B43="Total Geral"),"",IF(LEN($B43)&lt;6,"",VLOOKUP($B43,'[1]MEMÓRIA DE CÁLCULO'!$F:$W,18,FALSE)))</f>
        <v/>
      </c>
      <c r="L43" s="37" t="str">
        <f>IF(OR(ISBLANK($B43),$B43="Total Geral"),"",IF(LEN($B43)&lt;6,"",VLOOKUP($B43,'[1]MEMÓRIA DE CÁLCULO'!$F:$AB,20,FALSE)))</f>
        <v/>
      </c>
      <c r="M43" s="37" t="str">
        <f>IF(OR(ISBLANK($B43),$B43="Total Geral"),"",IF(LEN($B43)&lt;6,"",VLOOKUP($B43,'[1]MEMÓRIA DE CÁLCULO'!$F:$AB,21,FALSE)))</f>
        <v/>
      </c>
      <c r="N43" s="38"/>
      <c r="O43" s="38"/>
      <c r="V43" s="3">
        <f ca="1">IF(ISBLANK($B43),0,COUNTIFS('[1]MEMÓRIA DE CÁLCULO'!$F:$F,'PLANILHA ORÇ.'!$B43))</f>
        <v>1</v>
      </c>
    </row>
    <row r="44" spans="2:22" ht="30" x14ac:dyDescent="0.25">
      <c r="B44" s="34" t="s">
        <v>43</v>
      </c>
      <c r="E44" s="2" t="str">
        <f t="shared" ca="1" si="0"/>
        <v>02.01.01</v>
      </c>
      <c r="F44" s="35" t="str">
        <f ca="1">IF(OR($E44="",$E44="Total Geral"),"",IF(LEN($E44)&lt;6,VLOOKUP($E44,'[1]MEMÓRIA DE CÁLCULO'!$F:$W,2,FALSE),VLOOKUP($E44,'[1]MEMÓRIA DE CÁLCULO'!$F:$W,5,FALSE)))</f>
        <v>MAO DE OBRA DE ENGENHEIRO OU ARQUITETO PLENO,INCLUSIVE ENCARGOS SOCIAIS</v>
      </c>
      <c r="G44" s="2" t="str">
        <f ca="1">IF(OR(ISBLANK($E44),$E44="Total Geral"),"",IF(LEN($E44)&lt;6,"",VLOOKUP($E44,'[1]MEMÓRIA DE CÁLCULO'!$F:$W,3,FALSE)))</f>
        <v>05.105.0137-0</v>
      </c>
      <c r="H44" s="2" t="str">
        <f ca="1">IF(OR(ISBLANK($B44),$B44="Total Geral"),"",IF(LEN($B44)&lt;6,"",VLOOKUP($B44,'[1]MEMÓRIA DE CÁLCULO'!$F:$W,4,FALSE)))</f>
        <v>05.105.0137-A</v>
      </c>
      <c r="I44" s="3" t="str">
        <f ca="1">IF(OR(ISBLANK($B44),$B44="Total Geral"),"",IF(LEN($B44)&lt;6,"",VLOOKUP($B44,'[1]MEMÓRIA DE CÁLCULO'!$F:$W,2,FALSE)))</f>
        <v>EMOP</v>
      </c>
      <c r="J44" s="3" t="str">
        <f ca="1">IF(OR(ISBLANK($B44),$B44="Total Geral"),"",IF(LEN($B44)&lt;6,"",VLOOKUP($B44,'[1]MEMÓRIA DE CÁLCULO'!$F:$W,17,FALSE)))</f>
        <v>MES</v>
      </c>
      <c r="K44" s="36">
        <f ca="1">IF(OR(ISBLANK($B44),$B44="Total Geral"),"",IF(LEN($B44)&lt;6,"",VLOOKUP($B44,'[1]MEMÓRIA DE CÁLCULO'!$F:$W,18,FALSE)))</f>
        <v>2</v>
      </c>
      <c r="L44" s="37">
        <f ca="1">IF(OR(ISBLANK($B44),$B44="Total Geral"),"",IF(LEN($B44)&lt;6,"",VLOOKUP($B44,'[1]MEMÓRIA DE CÁLCULO'!$F:$AB,20,FALSE)))</f>
        <v>32192.16</v>
      </c>
      <c r="M44" s="37">
        <f ca="1">IF(OR(ISBLANK($B44),$B44="Total Geral"),"",IF(LEN($B44)&lt;6,"",VLOOKUP($B44,'[1]MEMÓRIA DE CÁLCULO'!$F:$AB,21,FALSE)))</f>
        <v>28969.599999999999</v>
      </c>
      <c r="N44" s="38"/>
      <c r="O44" s="38"/>
      <c r="V44" s="3">
        <f ca="1">IF(ISBLANK($B44),0,COUNTIFS('[1]MEMÓRIA DE CÁLCULO'!$F:$F,'PLANILHA ORÇ.'!$B44))</f>
        <v>1</v>
      </c>
    </row>
    <row r="45" spans="2:22" x14ac:dyDescent="0.25">
      <c r="B45" s="34" t="s">
        <v>44</v>
      </c>
      <c r="E45" s="2" t="str">
        <f t="shared" ca="1" si="0"/>
        <v>02.02</v>
      </c>
      <c r="F45" s="35" t="str">
        <f ca="1">IF(OR($E45="",$E45="Total Geral"),"",IF(LEN($E45)&lt;6,VLOOKUP($E45,'[1]MEMÓRIA DE CÁLCULO'!$F:$W,2,FALSE),VLOOKUP($E45,'[1]MEMÓRIA DE CÁLCULO'!$F:$W,5,FALSE)))</f>
        <v>EQUIPE DE CAMPO</v>
      </c>
      <c r="G45" s="2" t="str">
        <f ca="1">IF(OR(ISBLANK($E45),$E45="Total Geral"),"",IF(LEN($E45)&lt;6,"",VLOOKUP($E45,'[1]MEMÓRIA DE CÁLCULO'!$F:$W,3,FALSE)))</f>
        <v/>
      </c>
      <c r="H45" s="2" t="str">
        <f>IF(OR(ISBLANK($B45),$B45="Total Geral"),"",IF(LEN($B45)&lt;6,"",VLOOKUP($B45,'[1]MEMÓRIA DE CÁLCULO'!$F:$W,4,FALSE)))</f>
        <v/>
      </c>
      <c r="I45" s="3" t="str">
        <f>IF(OR(ISBLANK($B45),$B45="Total Geral"),"",IF(LEN($B45)&lt;6,"",VLOOKUP($B45,'[1]MEMÓRIA DE CÁLCULO'!$F:$W,2,FALSE)))</f>
        <v/>
      </c>
      <c r="J45" s="3" t="str">
        <f>IF(OR(ISBLANK($B45),$B45="Total Geral"),"",IF(LEN($B45)&lt;6,"",VLOOKUP($B45,'[1]MEMÓRIA DE CÁLCULO'!$F:$W,17,FALSE)))</f>
        <v/>
      </c>
      <c r="K45" s="36" t="str">
        <f>IF(OR(ISBLANK($B45),$B45="Total Geral"),"",IF(LEN($B45)&lt;6,"",VLOOKUP($B45,'[1]MEMÓRIA DE CÁLCULO'!$F:$W,18,FALSE)))</f>
        <v/>
      </c>
      <c r="L45" s="37" t="str">
        <f>IF(OR(ISBLANK($B45),$B45="Total Geral"),"",IF(LEN($B45)&lt;6,"",VLOOKUP($B45,'[1]MEMÓRIA DE CÁLCULO'!$F:$AB,20,FALSE)))</f>
        <v/>
      </c>
      <c r="M45" s="37" t="str">
        <f>IF(OR(ISBLANK($B45),$B45="Total Geral"),"",IF(LEN($B45)&lt;6,"",VLOOKUP($B45,'[1]MEMÓRIA DE CÁLCULO'!$F:$AB,21,FALSE)))</f>
        <v/>
      </c>
      <c r="N45" s="38"/>
      <c r="O45" s="38"/>
      <c r="V45" s="3">
        <f ca="1">IF(ISBLANK($B45),0,COUNTIFS('[1]MEMÓRIA DE CÁLCULO'!$F:$F,'PLANILHA ORÇ.'!$B45))</f>
        <v>1</v>
      </c>
    </row>
    <row r="46" spans="2:22" ht="30" x14ac:dyDescent="0.25">
      <c r="B46" s="34" t="s">
        <v>45</v>
      </c>
      <c r="E46" s="2" t="str">
        <f t="shared" ca="1" si="0"/>
        <v>02.02.01</v>
      </c>
      <c r="F46" s="35" t="str">
        <f ca="1">IF(OR($E46="",$E46="Total Geral"),"",IF(LEN($E46)&lt;6,VLOOKUP($E46,'[1]MEMÓRIA DE CÁLCULO'!$F:$W,2,FALSE),VLOOKUP($E46,'[1]MEMÓRIA DE CÁLCULO'!$F:$W,5,FALSE)))</f>
        <v>MAO-DE-OBRA DE ENCARREGADO DE OBRA,INCLUSIVE ENCARGOS SOCIAIS</v>
      </c>
      <c r="G46" s="2" t="str">
        <f ca="1">IF(OR(ISBLANK($E46),$E46="Total Geral"),"",IF(LEN($E46)&lt;6,"",VLOOKUP($E46,'[1]MEMÓRIA DE CÁLCULO'!$F:$W,3,FALSE)))</f>
        <v>05.105.0127-0</v>
      </c>
      <c r="H46" s="2" t="str">
        <f ca="1">IF(OR(ISBLANK($B46),$B46="Total Geral"),"",IF(LEN($B46)&lt;6,"",VLOOKUP($B46,'[1]MEMÓRIA DE CÁLCULO'!$F:$W,4,FALSE)))</f>
        <v>05.105.0127-A</v>
      </c>
      <c r="I46" s="3" t="str">
        <f ca="1">IF(OR(ISBLANK($B46),$B46="Total Geral"),"",IF(LEN($B46)&lt;6,"",VLOOKUP($B46,'[1]MEMÓRIA DE CÁLCULO'!$F:$W,2,FALSE)))</f>
        <v>EMOP</v>
      </c>
      <c r="J46" s="3" t="str">
        <f ca="1">IF(OR(ISBLANK($B46),$B46="Total Geral"),"",IF(LEN($B46)&lt;6,"",VLOOKUP($B46,'[1]MEMÓRIA DE CÁLCULO'!$F:$W,17,FALSE)))</f>
        <v>MES</v>
      </c>
      <c r="K46" s="36">
        <f ca="1">IF(OR(ISBLANK($B46),$B46="Total Geral"),"",IF(LEN($B46)&lt;6,"",VLOOKUP($B46,'[1]MEMÓRIA DE CÁLCULO'!$F:$W,18,FALSE)))</f>
        <v>8</v>
      </c>
      <c r="L46" s="37">
        <f ca="1">IF(OR(ISBLANK($B46),$B46="Total Geral"),"",IF(LEN($B46)&lt;6,"",VLOOKUP($B46,'[1]MEMÓRIA DE CÁLCULO'!$F:$AB,20,FALSE)))</f>
        <v>8180.48</v>
      </c>
      <c r="M46" s="37">
        <f ca="1">IF(OR(ISBLANK($B46),$B46="Total Geral"),"",IF(LEN($B46)&lt;6,"",VLOOKUP($B46,'[1]MEMÓRIA DE CÁLCULO'!$F:$AB,21,FALSE)))</f>
        <v>7362.08</v>
      </c>
      <c r="N46" s="38"/>
      <c r="O46" s="38"/>
      <c r="V46" s="3">
        <f ca="1">IF(ISBLANK($B46),0,COUNTIFS('[1]MEMÓRIA DE CÁLCULO'!$F:$F,'PLANILHA ORÇ.'!$B46))</f>
        <v>1</v>
      </c>
    </row>
    <row r="47" spans="2:22" x14ac:dyDescent="0.25">
      <c r="B47" s="34" t="s">
        <v>46</v>
      </c>
      <c r="E47" s="2" t="str">
        <f t="shared" ca="1" si="0"/>
        <v>02.03</v>
      </c>
      <c r="F47" s="35" t="str">
        <f ca="1">IF(OR($E47="",$E47="Total Geral"),"",IF(LEN($E47)&lt;6,VLOOKUP($E47,'[1]MEMÓRIA DE CÁLCULO'!$F:$W,2,FALSE),VLOOKUP($E47,'[1]MEMÓRIA DE CÁLCULO'!$F:$W,5,FALSE)))</f>
        <v>SEGURANÇA PATRIMONIAL</v>
      </c>
      <c r="G47" s="2" t="str">
        <f ca="1">IF(OR(ISBLANK($E47),$E47="Total Geral"),"",IF(LEN($E47)&lt;6,"",VLOOKUP($E47,'[1]MEMÓRIA DE CÁLCULO'!$F:$W,3,FALSE)))</f>
        <v/>
      </c>
      <c r="H47" s="2" t="str">
        <f>IF(OR(ISBLANK($B47),$B47="Total Geral"),"",IF(LEN($B47)&lt;6,"",VLOOKUP($B47,'[1]MEMÓRIA DE CÁLCULO'!$F:$W,4,FALSE)))</f>
        <v/>
      </c>
      <c r="I47" s="3" t="str">
        <f>IF(OR(ISBLANK($B47),$B47="Total Geral"),"",IF(LEN($B47)&lt;6,"",VLOOKUP($B47,'[1]MEMÓRIA DE CÁLCULO'!$F:$W,2,FALSE)))</f>
        <v/>
      </c>
      <c r="J47" s="3" t="str">
        <f>IF(OR(ISBLANK($B47),$B47="Total Geral"),"",IF(LEN($B47)&lt;6,"",VLOOKUP($B47,'[1]MEMÓRIA DE CÁLCULO'!$F:$W,17,FALSE)))</f>
        <v/>
      </c>
      <c r="K47" s="36" t="str">
        <f>IF(OR(ISBLANK($B47),$B47="Total Geral"),"",IF(LEN($B47)&lt;6,"",VLOOKUP($B47,'[1]MEMÓRIA DE CÁLCULO'!$F:$W,18,FALSE)))</f>
        <v/>
      </c>
      <c r="L47" s="37" t="str">
        <f>IF(OR(ISBLANK($B47),$B47="Total Geral"),"",IF(LEN($B47)&lt;6,"",VLOOKUP($B47,'[1]MEMÓRIA DE CÁLCULO'!$F:$AB,20,FALSE)))</f>
        <v/>
      </c>
      <c r="M47" s="37" t="str">
        <f>IF(OR(ISBLANK($B47),$B47="Total Geral"),"",IF(LEN($B47)&lt;6,"",VLOOKUP($B47,'[1]MEMÓRIA DE CÁLCULO'!$F:$AB,21,FALSE)))</f>
        <v/>
      </c>
      <c r="N47" s="38"/>
      <c r="O47" s="38"/>
      <c r="V47" s="3">
        <f ca="1">IF(ISBLANK($B47),0,COUNTIFS('[1]MEMÓRIA DE CÁLCULO'!$F:$F,'PLANILHA ORÇ.'!$B47))</f>
        <v>1</v>
      </c>
    </row>
    <row r="48" spans="2:22" x14ac:dyDescent="0.25">
      <c r="B48" s="34" t="s">
        <v>47</v>
      </c>
      <c r="E48" s="2" t="str">
        <f t="shared" ca="1" si="0"/>
        <v>02.03.01</v>
      </c>
      <c r="F48" s="35" t="str">
        <f ca="1">IF(OR($E48="",$E48="Total Geral"),"",IF(LEN($E48)&lt;6,VLOOKUP($E48,'[1]MEMÓRIA DE CÁLCULO'!$F:$W,2,FALSE),VLOOKUP($E48,'[1]MEMÓRIA DE CÁLCULO'!$F:$W,5,FALSE)))</f>
        <v>MAO-DE-OBRA DE VIGIA,INCLUSIVE ENCARGOS SOCIAIS</v>
      </c>
      <c r="G48" s="2" t="str">
        <f ca="1">IF(OR(ISBLANK($E48),$E48="Total Geral"),"",IF(LEN($E48)&lt;6,"",VLOOKUP($E48,'[1]MEMÓRIA DE CÁLCULO'!$F:$W,3,FALSE)))</f>
        <v>05.105.0100-0</v>
      </c>
      <c r="H48" s="2" t="str">
        <f ca="1">IF(OR(ISBLANK($B48),$B48="Total Geral"),"",IF(LEN($B48)&lt;6,"",VLOOKUP($B48,'[1]MEMÓRIA DE CÁLCULO'!$F:$W,4,FALSE)))</f>
        <v>05.105.0100-A</v>
      </c>
      <c r="I48" s="3" t="str">
        <f ca="1">IF(OR(ISBLANK($B48),$B48="Total Geral"),"",IF(LEN($B48)&lt;6,"",VLOOKUP($B48,'[1]MEMÓRIA DE CÁLCULO'!$F:$W,2,FALSE)))</f>
        <v>EMOP</v>
      </c>
      <c r="J48" s="3" t="str">
        <f ca="1">IF(OR(ISBLANK($B48),$B48="Total Geral"),"",IF(LEN($B48)&lt;6,"",VLOOKUP($B48,'[1]MEMÓRIA DE CÁLCULO'!$F:$W,17,FALSE)))</f>
        <v>MES</v>
      </c>
      <c r="K48" s="36">
        <f ca="1">IF(OR(ISBLANK($B48),$B48="Total Geral"),"",IF(LEN($B48)&lt;6,"",VLOOKUP($B48,'[1]MEMÓRIA DE CÁLCULO'!$F:$W,18,FALSE)))</f>
        <v>8</v>
      </c>
      <c r="L48" s="37">
        <f ca="1">IF(OR(ISBLANK($B48),$B48="Total Geral"),"",IF(LEN($B48)&lt;6,"",VLOOKUP($B48,'[1]MEMÓRIA DE CÁLCULO'!$F:$AB,20,FALSE)))</f>
        <v>3743.52</v>
      </c>
      <c r="M48" s="37">
        <f ca="1">IF(OR(ISBLANK($B48),$B48="Total Geral"),"",IF(LEN($B48)&lt;6,"",VLOOKUP($B48,'[1]MEMÓRIA DE CÁLCULO'!$F:$AB,21,FALSE)))</f>
        <v>3368.64</v>
      </c>
      <c r="N48" s="38"/>
      <c r="O48" s="38"/>
      <c r="V48" s="3">
        <f ca="1">IF(ISBLANK($B48),0,COUNTIFS('[1]MEMÓRIA DE CÁLCULO'!$F:$F,'PLANILHA ORÇ.'!$B48))</f>
        <v>1</v>
      </c>
    </row>
    <row r="49" spans="2:22" x14ac:dyDescent="0.25">
      <c r="B49" s="34" t="s">
        <v>48</v>
      </c>
      <c r="E49" s="2" t="str">
        <f t="shared" ca="1" si="0"/>
        <v>02.04</v>
      </c>
      <c r="F49" s="35" t="str">
        <f ca="1">IF(OR($E49="",$E49="Total Geral"),"",IF(LEN($E49)&lt;6,VLOOKUP($E49,'[1]MEMÓRIA DE CÁLCULO'!$F:$W,2,FALSE),VLOOKUP($E49,'[1]MEMÓRIA DE CÁLCULO'!$F:$W,5,FALSE)))</f>
        <v>DESPESAS DO CANTEIRO DE OBRAS</v>
      </c>
      <c r="G49" s="2" t="str">
        <f ca="1">IF(OR(ISBLANK($E49),$E49="Total Geral"),"",IF(LEN($E49)&lt;6,"",VLOOKUP($E49,'[1]MEMÓRIA DE CÁLCULO'!$F:$W,3,FALSE)))</f>
        <v/>
      </c>
      <c r="H49" s="2" t="str">
        <f>IF(OR(ISBLANK($B49),$B49="Total Geral"),"",IF(LEN($B49)&lt;6,"",VLOOKUP($B49,'[1]MEMÓRIA DE CÁLCULO'!$F:$W,4,FALSE)))</f>
        <v/>
      </c>
      <c r="I49" s="3" t="str">
        <f>IF(OR(ISBLANK($B49),$B49="Total Geral"),"",IF(LEN($B49)&lt;6,"",VLOOKUP($B49,'[1]MEMÓRIA DE CÁLCULO'!$F:$W,2,FALSE)))</f>
        <v/>
      </c>
      <c r="J49" s="3" t="str">
        <f>IF(OR(ISBLANK($B49),$B49="Total Geral"),"",IF(LEN($B49)&lt;6,"",VLOOKUP($B49,'[1]MEMÓRIA DE CÁLCULO'!$F:$W,17,FALSE)))</f>
        <v/>
      </c>
      <c r="K49" s="36" t="str">
        <f>IF(OR(ISBLANK($B49),$B49="Total Geral"),"",IF(LEN($B49)&lt;6,"",VLOOKUP($B49,'[1]MEMÓRIA DE CÁLCULO'!$F:$W,18,FALSE)))</f>
        <v/>
      </c>
      <c r="L49" s="37" t="str">
        <f>IF(OR(ISBLANK($B49),$B49="Total Geral"),"",IF(LEN($B49)&lt;6,"",VLOOKUP($B49,'[1]MEMÓRIA DE CÁLCULO'!$F:$AB,20,FALSE)))</f>
        <v/>
      </c>
      <c r="M49" s="37" t="str">
        <f>IF(OR(ISBLANK($B49),$B49="Total Geral"),"",IF(LEN($B49)&lt;6,"",VLOOKUP($B49,'[1]MEMÓRIA DE CÁLCULO'!$F:$AB,21,FALSE)))</f>
        <v/>
      </c>
      <c r="N49" s="38"/>
      <c r="O49" s="38"/>
      <c r="V49" s="3">
        <f ca="1">IF(ISBLANK($B49),0,COUNTIFS('[1]MEMÓRIA DE CÁLCULO'!$F:$F,'PLANILHA ORÇ.'!$B49))</f>
        <v>1</v>
      </c>
    </row>
    <row r="50" spans="2:22" ht="120" x14ac:dyDescent="0.25">
      <c r="B50" s="34" t="s">
        <v>49</v>
      </c>
      <c r="E50" s="2" t="str">
        <f t="shared" ca="1" si="0"/>
        <v>02.04.01</v>
      </c>
      <c r="F50" s="35" t="str">
        <f ca="1">IF(OR($E50="",$E50="Total Geral"),"",IF(LEN($E50)&lt;6,VLOOKUP($E50,'[1]MEMÓRIA DE CÁLCULO'!$F:$W,2,FALSE),VLOOKUP($E50,'[1]MEMÓRIA DE CÁLCULO'!$F:$W,5,FALSE)))</f>
        <v>UNIDADE REF.P/COMPL.ADM LOCAL,CONSID:CONSUMO AGUA,TEL.ENERGIA ELETR.MAT.LIMPEZA ESCRITORIO,COMPUTADORES LICENCA OBRA,MOVEIS UTENSILIOS,AR COND.BEBEDOURO,ART,RRT,FOTOGRAFIAS,UNIFORMES,DARIAS,EXAMES ADMISSIONAIS,PERIODICOS E DEMISSIONAIS,CURSOS CAPACITACAO/TREINAMENTO ITENS COMPLEMENTEM DESP.NECESS.EXCL.DESP.C/CAFE MANHA,REFEICAO,CESTA BASICA E VALE TRANSPORTE</v>
      </c>
      <c r="G50" s="2" t="str">
        <f ca="1">IF(OR(ISBLANK($E50),$E50="Total Geral"),"",IF(LEN($E50)&lt;6,"",VLOOKUP($E50,'[1]MEMÓRIA DE CÁLCULO'!$F:$W,3,FALSE)))</f>
        <v>05.100.0900-0</v>
      </c>
      <c r="H50" s="2" t="str">
        <f ca="1">IF(OR(ISBLANK($B50),$B50="Total Geral"),"",IF(LEN($B50)&lt;6,"",VLOOKUP($B50,'[1]MEMÓRIA DE CÁLCULO'!$F:$W,4,FALSE)))</f>
        <v>05.100.0900-A</v>
      </c>
      <c r="I50" s="3" t="str">
        <f ca="1">IF(OR(ISBLANK($B50),$B50="Total Geral"),"",IF(LEN($B50)&lt;6,"",VLOOKUP($B50,'[1]MEMÓRIA DE CÁLCULO'!$F:$W,2,FALSE)))</f>
        <v>EMOP</v>
      </c>
      <c r="J50" s="3" t="str">
        <f ca="1">IF(OR(ISBLANK($B50),$B50="Total Geral"),"",IF(LEN($B50)&lt;6,"",VLOOKUP($B50,'[1]MEMÓRIA DE CÁLCULO'!$F:$W,17,FALSE)))</f>
        <v>UR</v>
      </c>
      <c r="K50" s="36">
        <f ca="1">IF(OR(ISBLANK($B50),$B50="Total Geral"),"",IF(LEN($B50)&lt;6,"",VLOOKUP($B50,'[1]MEMÓRIA DE CÁLCULO'!$F:$W,18,FALSE)))</f>
        <v>222.28</v>
      </c>
      <c r="L50" s="37">
        <f ca="1">IF(OR(ISBLANK($B50),$B50="Total Geral"),"",IF(LEN($B50)&lt;6,"",VLOOKUP($B50,'[1]MEMÓRIA DE CÁLCULO'!$F:$AB,20,FALSE)))</f>
        <v>35.94</v>
      </c>
      <c r="M50" s="37">
        <f ca="1">IF(OR(ISBLANK($B50),$B50="Total Geral"),"",IF(LEN($B50)&lt;6,"",VLOOKUP($B50,'[1]MEMÓRIA DE CÁLCULO'!$F:$AB,21,FALSE)))</f>
        <v>35.94</v>
      </c>
      <c r="N50" s="38"/>
      <c r="O50" s="38"/>
      <c r="V50" s="3">
        <f ca="1">IF(ISBLANK($B50),0,COUNTIFS('[1]MEMÓRIA DE CÁLCULO'!$F:$F,'PLANILHA ORÇ.'!$B50))</f>
        <v>1</v>
      </c>
    </row>
    <row r="51" spans="2:22" x14ac:dyDescent="0.25">
      <c r="B51" s="34" t="s">
        <v>50</v>
      </c>
      <c r="E51" s="2" t="str">
        <f t="shared" ca="1" si="0"/>
        <v>03</v>
      </c>
      <c r="F51" s="35" t="str">
        <f ca="1">IF(OR($E51="",$E51="Total Geral"),"",IF(LEN($E51)&lt;6,VLOOKUP($E51,'[1]MEMÓRIA DE CÁLCULO'!$F:$W,2,FALSE),VLOOKUP($E51,'[1]MEMÓRIA DE CÁLCULO'!$F:$W,5,FALSE)))</f>
        <v>ENCARGOS COMPLEMENTARES</v>
      </c>
      <c r="G51" s="2" t="str">
        <f ca="1">IF(OR(ISBLANK($E51),$E51="Total Geral"),"",IF(LEN($E51)&lt;6,"",VLOOKUP($E51,'[1]MEMÓRIA DE CÁLCULO'!$F:$W,3,FALSE)))</f>
        <v/>
      </c>
      <c r="H51" s="2" t="str">
        <f>IF(OR(ISBLANK($B51),$B51="Total Geral"),"",IF(LEN($B51)&lt;6,"",VLOOKUP($B51,'[1]MEMÓRIA DE CÁLCULO'!$F:$W,4,FALSE)))</f>
        <v/>
      </c>
      <c r="I51" s="3" t="str">
        <f>IF(OR(ISBLANK($B51),$B51="Total Geral"),"",IF(LEN($B51)&lt;6,"",VLOOKUP($B51,'[1]MEMÓRIA DE CÁLCULO'!$F:$W,2,FALSE)))</f>
        <v/>
      </c>
      <c r="J51" s="3" t="str">
        <f>IF(OR(ISBLANK($B51),$B51="Total Geral"),"",IF(LEN($B51)&lt;6,"",VLOOKUP($B51,'[1]MEMÓRIA DE CÁLCULO'!$F:$W,17,FALSE)))</f>
        <v/>
      </c>
      <c r="K51" s="36" t="str">
        <f>IF(OR(ISBLANK($B51),$B51="Total Geral"),"",IF(LEN($B51)&lt;6,"",VLOOKUP($B51,'[1]MEMÓRIA DE CÁLCULO'!$F:$W,18,FALSE)))</f>
        <v/>
      </c>
      <c r="L51" s="37" t="str">
        <f>IF(OR(ISBLANK($B51),$B51="Total Geral"),"",IF(LEN($B51)&lt;6,"",VLOOKUP($B51,'[1]MEMÓRIA DE CÁLCULO'!$F:$AB,20,FALSE)))</f>
        <v/>
      </c>
      <c r="M51" s="37" t="str">
        <f>IF(OR(ISBLANK($B51),$B51="Total Geral"),"",IF(LEN($B51)&lt;6,"",VLOOKUP($B51,'[1]MEMÓRIA DE CÁLCULO'!$F:$AB,21,FALSE)))</f>
        <v/>
      </c>
      <c r="N51" s="38"/>
      <c r="O51" s="38"/>
      <c r="V51" s="3">
        <f ca="1">IF(ISBLANK($B51),0,COUNTIFS('[1]MEMÓRIA DE CÁLCULO'!$F:$F,'PLANILHA ORÇ.'!$B51))</f>
        <v>1</v>
      </c>
    </row>
    <row r="52" spans="2:22" x14ac:dyDescent="0.25">
      <c r="B52" s="34" t="s">
        <v>51</v>
      </c>
      <c r="E52" s="2" t="str">
        <f t="shared" ca="1" si="0"/>
        <v>03.01</v>
      </c>
      <c r="F52" s="35" t="str">
        <f ca="1">IF(OR($E52="",$E52="Total Geral"),"",IF(LEN($E52)&lt;6,VLOOKUP($E52,'[1]MEMÓRIA DE CÁLCULO'!$F:$W,2,FALSE),VLOOKUP($E52,'[1]MEMÓRIA DE CÁLCULO'!$F:$W,5,FALSE)))</f>
        <v>ENCARGOS COMPLEMENTARES</v>
      </c>
      <c r="G52" s="2" t="str">
        <f ca="1">IF(OR(ISBLANK($E52),$E52="Total Geral"),"",IF(LEN($E52)&lt;6,"",VLOOKUP($E52,'[1]MEMÓRIA DE CÁLCULO'!$F:$W,3,FALSE)))</f>
        <v/>
      </c>
      <c r="H52" s="2" t="str">
        <f>IF(OR(ISBLANK($B52),$B52="Total Geral"),"",IF(LEN($B52)&lt;6,"",VLOOKUP($B52,'[1]MEMÓRIA DE CÁLCULO'!$F:$W,4,FALSE)))</f>
        <v/>
      </c>
      <c r="I52" s="3" t="str">
        <f>IF(OR(ISBLANK($B52),$B52="Total Geral"),"",IF(LEN($B52)&lt;6,"",VLOOKUP($B52,'[1]MEMÓRIA DE CÁLCULO'!$F:$W,2,FALSE)))</f>
        <v/>
      </c>
      <c r="J52" s="3" t="str">
        <f>IF(OR(ISBLANK($B52),$B52="Total Geral"),"",IF(LEN($B52)&lt;6,"",VLOOKUP($B52,'[1]MEMÓRIA DE CÁLCULO'!$F:$W,17,FALSE)))</f>
        <v/>
      </c>
      <c r="K52" s="36" t="str">
        <f>IF(OR(ISBLANK($B52),$B52="Total Geral"),"",IF(LEN($B52)&lt;6,"",VLOOKUP($B52,'[1]MEMÓRIA DE CÁLCULO'!$F:$W,18,FALSE)))</f>
        <v/>
      </c>
      <c r="L52" s="37" t="str">
        <f>IF(OR(ISBLANK($B52),$B52="Total Geral"),"",IF(LEN($B52)&lt;6,"",VLOOKUP($B52,'[1]MEMÓRIA DE CÁLCULO'!$F:$AB,20,FALSE)))</f>
        <v/>
      </c>
      <c r="M52" s="37" t="str">
        <f>IF(OR(ISBLANK($B52),$B52="Total Geral"),"",IF(LEN($B52)&lt;6,"",VLOOKUP($B52,'[1]MEMÓRIA DE CÁLCULO'!$F:$AB,21,FALSE)))</f>
        <v/>
      </c>
      <c r="N52" s="38"/>
      <c r="O52" s="38"/>
      <c r="V52" s="3">
        <f ca="1">IF(ISBLANK($B52),0,COUNTIFS('[1]MEMÓRIA DE CÁLCULO'!$F:$F,'PLANILHA ORÇ.'!$B52))</f>
        <v>1</v>
      </c>
    </row>
    <row r="53" spans="2:22" x14ac:dyDescent="0.25">
      <c r="B53" s="34" t="s">
        <v>52</v>
      </c>
      <c r="E53" s="2" t="str">
        <f t="shared" ca="1" si="0"/>
        <v>03.01.01</v>
      </c>
      <c r="F53" s="35" t="str">
        <f ca="1">IF(OR($E53="",$E53="Total Geral"),"",IF(LEN($E53)&lt;6,VLOOKUP($E53,'[1]MEMÓRIA DE CÁLCULO'!$F:$W,2,FALSE),VLOOKUP($E53,'[1]MEMÓRIA DE CÁLCULO'!$F:$W,5,FALSE)))</f>
        <v>VALE TRANSPORTE, CONSIDERANDO PASSAGEM IDA E VOLTA</v>
      </c>
      <c r="G53" s="2" t="str">
        <f ca="1">IF(OR(ISBLANK($E53),$E53="Total Geral"),"",IF(LEN($E53)&lt;6,"",VLOOKUP($E53,'[1]MEMÓRIA DE CÁLCULO'!$F:$W,3,FALSE)))</f>
        <v>05.100.0026-0</v>
      </c>
      <c r="H53" s="2" t="str">
        <f ca="1">IF(OR(ISBLANK($B53),$B53="Total Geral"),"",IF(LEN($B53)&lt;6,"",VLOOKUP($B53,'[1]MEMÓRIA DE CÁLCULO'!$F:$W,4,FALSE)))</f>
        <v>05.100.0026-A</v>
      </c>
      <c r="I53" s="3" t="str">
        <f ca="1">IF(OR(ISBLANK($B53),$B53="Total Geral"),"",IF(LEN($B53)&lt;6,"",VLOOKUP($B53,'[1]MEMÓRIA DE CÁLCULO'!$F:$W,2,FALSE)))</f>
        <v>EMOP</v>
      </c>
      <c r="J53" s="3" t="str">
        <f ca="1">IF(OR(ISBLANK($B53),$B53="Total Geral"),"",IF(LEN($B53)&lt;6,"",VLOOKUP($B53,'[1]MEMÓRIA DE CÁLCULO'!$F:$W,17,FALSE)))</f>
        <v>UN</v>
      </c>
      <c r="K53" s="36">
        <f ca="1">IF(OR(ISBLANK($B53),$B53="Total Geral"),"",IF(LEN($B53)&lt;6,"",VLOOKUP($B53,'[1]MEMÓRIA DE CÁLCULO'!$F:$W,18,FALSE)))</f>
        <v>1232</v>
      </c>
      <c r="L53" s="37">
        <f ca="1">IF(OR(ISBLANK($B53),$B53="Total Geral"),"",IF(LEN($B53)&lt;6,"",VLOOKUP($B53,'[1]MEMÓRIA DE CÁLCULO'!$F:$AB,20,FALSE)))</f>
        <v>7.93</v>
      </c>
      <c r="M53" s="37">
        <f ca="1">IF(OR(ISBLANK($B53),$B53="Total Geral"),"",IF(LEN($B53)&lt;6,"",VLOOKUP($B53,'[1]MEMÓRIA DE CÁLCULO'!$F:$AB,21,FALSE)))</f>
        <v>7.93</v>
      </c>
      <c r="N53" s="38"/>
      <c r="O53" s="38"/>
      <c r="V53" s="3">
        <f ca="1">IF(ISBLANK($B53),0,COUNTIFS('[1]MEMÓRIA DE CÁLCULO'!$F:$F,'PLANILHA ORÇ.'!$B53))</f>
        <v>1</v>
      </c>
    </row>
    <row r="54" spans="2:22" ht="45" x14ac:dyDescent="0.25">
      <c r="B54" s="34" t="s">
        <v>53</v>
      </c>
      <c r="E54" s="2" t="str">
        <f t="shared" ca="1" si="0"/>
        <v>03.01.02</v>
      </c>
      <c r="F54" s="35" t="str">
        <f ca="1">IF(OR($E54="",$E54="Total Geral"),"",IF(LEN($E54)&lt;6,VLOOKUP($E54,'[1]MEMÓRIA DE CÁLCULO'!$F:$W,2,FALSE),VLOOKUP($E54,'[1]MEMÓRIA DE CÁLCULO'!$F:$W,5,FALSE)))</f>
        <v>CAFE DA MANHA, CONFORME CONVENCAO DO TRABALHO PARA CONSTRUCAO CIVIL E CONDICOES HIGIENICAS E SANITARIAS ADEQUADAS</v>
      </c>
      <c r="G54" s="2" t="str">
        <f ca="1">IF(OR(ISBLANK($E54),$E54="Total Geral"),"",IF(LEN($E54)&lt;6,"",VLOOKUP($E54,'[1]MEMÓRIA DE CÁLCULO'!$F:$W,3,FALSE)))</f>
        <v>05.100.0020-0</v>
      </c>
      <c r="H54" s="2" t="str">
        <f ca="1">IF(OR(ISBLANK($B54),$B54="Total Geral"),"",IF(LEN($B54)&lt;6,"",VLOOKUP($B54,'[1]MEMÓRIA DE CÁLCULO'!$F:$W,4,FALSE)))</f>
        <v>05.100.0020-A</v>
      </c>
      <c r="I54" s="3" t="str">
        <f ca="1">IF(OR(ISBLANK($B54),$B54="Total Geral"),"",IF(LEN($B54)&lt;6,"",VLOOKUP($B54,'[1]MEMÓRIA DE CÁLCULO'!$F:$W,2,FALSE)))</f>
        <v>EMOP</v>
      </c>
      <c r="J54" s="3" t="str">
        <f ca="1">IF(OR(ISBLANK($B54),$B54="Total Geral"),"",IF(LEN($B54)&lt;6,"",VLOOKUP($B54,'[1]MEMÓRIA DE CÁLCULO'!$F:$W,17,FALSE)))</f>
        <v>UN</v>
      </c>
      <c r="K54" s="36">
        <f ca="1">IF(OR(ISBLANK($B54),$B54="Total Geral"),"",IF(LEN($B54)&lt;6,"",VLOOKUP($B54,'[1]MEMÓRIA DE CÁLCULO'!$F:$W,18,FALSE)))</f>
        <v>1232</v>
      </c>
      <c r="L54" s="37">
        <f ca="1">IF(OR(ISBLANK($B54),$B54="Total Geral"),"",IF(LEN($B54)&lt;6,"",VLOOKUP($B54,'[1]MEMÓRIA DE CÁLCULO'!$F:$AB,20,FALSE)))</f>
        <v>10</v>
      </c>
      <c r="M54" s="37">
        <f ca="1">IF(OR(ISBLANK($B54),$B54="Total Geral"),"",IF(LEN($B54)&lt;6,"",VLOOKUP($B54,'[1]MEMÓRIA DE CÁLCULO'!$F:$AB,21,FALSE)))</f>
        <v>10</v>
      </c>
      <c r="N54" s="38"/>
      <c r="O54" s="38"/>
      <c r="V54" s="3">
        <f ca="1">IF(ISBLANK($B54),0,COUNTIFS('[1]MEMÓRIA DE CÁLCULO'!$F:$F,'PLANILHA ORÇ.'!$B54))</f>
        <v>1</v>
      </c>
    </row>
    <row r="55" spans="2:22" ht="30" x14ac:dyDescent="0.25">
      <c r="B55" s="34" t="s">
        <v>54</v>
      </c>
      <c r="E55" s="2" t="str">
        <f t="shared" ca="1" si="0"/>
        <v>03.01.03</v>
      </c>
      <c r="F55" s="35" t="str">
        <f ca="1">IF(OR($E55="",$E55="Total Geral"),"",IF(LEN($E55)&lt;6,VLOOKUP($E55,'[1]MEMÓRIA DE CÁLCULO'!$F:$W,2,FALSE),VLOOKUP($E55,'[1]MEMÓRIA DE CÁLCULO'!$F:$W,5,FALSE)))</f>
        <v>REFEICAO CONFORME CONVENCAO DO TRABALHO PARA CONSTRUCAO CIVIL E CONDICOES HIGIENICAS E SANITARIAS ADEQUADAS</v>
      </c>
      <c r="G55" s="2" t="str">
        <f ca="1">IF(OR(ISBLANK($E55),$E55="Total Geral"),"",IF(LEN($E55)&lt;6,"",VLOOKUP($E55,'[1]MEMÓRIA DE CÁLCULO'!$F:$W,3,FALSE)))</f>
        <v>05.100.0022-0</v>
      </c>
      <c r="H55" s="2" t="str">
        <f ca="1">IF(OR(ISBLANK($B55),$B55="Total Geral"),"",IF(LEN($B55)&lt;6,"",VLOOKUP($B55,'[1]MEMÓRIA DE CÁLCULO'!$F:$W,4,FALSE)))</f>
        <v>05.100.0022-A</v>
      </c>
      <c r="I55" s="3" t="str">
        <f ca="1">IF(OR(ISBLANK($B55),$B55="Total Geral"),"",IF(LEN($B55)&lt;6,"",VLOOKUP($B55,'[1]MEMÓRIA DE CÁLCULO'!$F:$W,2,FALSE)))</f>
        <v>EMOP</v>
      </c>
      <c r="J55" s="3" t="str">
        <f ca="1">IF(OR(ISBLANK($B55),$B55="Total Geral"),"",IF(LEN($B55)&lt;6,"",VLOOKUP($B55,'[1]MEMÓRIA DE CÁLCULO'!$F:$W,17,FALSE)))</f>
        <v>UN</v>
      </c>
      <c r="K55" s="36">
        <f ca="1">IF(OR(ISBLANK($B55),$B55="Total Geral"),"",IF(LEN($B55)&lt;6,"",VLOOKUP($B55,'[1]MEMÓRIA DE CÁLCULO'!$F:$W,18,FALSE)))</f>
        <v>1232</v>
      </c>
      <c r="L55" s="37">
        <f ca="1">IF(OR(ISBLANK($B55),$B55="Total Geral"),"",IF(LEN($B55)&lt;6,"",VLOOKUP($B55,'[1]MEMÓRIA DE CÁLCULO'!$F:$AB,20,FALSE)))</f>
        <v>18</v>
      </c>
      <c r="M55" s="37">
        <f ca="1">IF(OR(ISBLANK($B55),$B55="Total Geral"),"",IF(LEN($B55)&lt;6,"",VLOOKUP($B55,'[1]MEMÓRIA DE CÁLCULO'!$F:$AB,21,FALSE)))</f>
        <v>18</v>
      </c>
      <c r="N55" s="38"/>
      <c r="O55" s="38"/>
      <c r="V55" s="3">
        <f ca="1">IF(ISBLANK($B55),0,COUNTIFS('[1]MEMÓRIA DE CÁLCULO'!$F:$F,'PLANILHA ORÇ.'!$B55))</f>
        <v>1</v>
      </c>
    </row>
    <row r="56" spans="2:22" ht="45" x14ac:dyDescent="0.25">
      <c r="B56" s="34" t="s">
        <v>55</v>
      </c>
      <c r="E56" s="2" t="str">
        <f t="shared" ca="1" si="0"/>
        <v>03.01.04</v>
      </c>
      <c r="F56" s="35" t="str">
        <f ca="1">IF(OR($E56="",$E56="Total Geral"),"",IF(LEN($E56)&lt;6,VLOOKUP($E56,'[1]MEMÓRIA DE CÁLCULO'!$F:$W,2,FALSE),VLOOKUP($E56,'[1]MEMÓRIA DE CÁLCULO'!$F:$W,5,FALSE)))</f>
        <v>CESTA BASICA E AUXILIO SAUDE COM BENEFICIOS MEDICOS E ODONTOLOGICOS,CONFORME CONVENCAO DO TRABALHO PARA CONSTRUCAO CIVIL</v>
      </c>
      <c r="G56" s="2" t="str">
        <f ca="1">IF(OR(ISBLANK($E56),$E56="Total Geral"),"",IF(LEN($E56)&lt;6,"",VLOOKUP($E56,'[1]MEMÓRIA DE CÁLCULO'!$F:$W,3,FALSE)))</f>
        <v>05.100.0024-0</v>
      </c>
      <c r="H56" s="2" t="str">
        <f ca="1">IF(OR(ISBLANK($B56),$B56="Total Geral"),"",IF(LEN($B56)&lt;6,"",VLOOKUP($B56,'[1]MEMÓRIA DE CÁLCULO'!$F:$W,4,FALSE)))</f>
        <v>05.100.0024-A</v>
      </c>
      <c r="I56" s="3" t="str">
        <f ca="1">IF(OR(ISBLANK($B56),$B56="Total Geral"),"",IF(LEN($B56)&lt;6,"",VLOOKUP($B56,'[1]MEMÓRIA DE CÁLCULO'!$F:$W,2,FALSE)))</f>
        <v>EMOP</v>
      </c>
      <c r="J56" s="3" t="str">
        <f ca="1">IF(OR(ISBLANK($B56),$B56="Total Geral"),"",IF(LEN($B56)&lt;6,"",VLOOKUP($B56,'[1]MEMÓRIA DE CÁLCULO'!$F:$W,17,FALSE)))</f>
        <v>UNXMES</v>
      </c>
      <c r="K56" s="36">
        <f ca="1">IF(OR(ISBLANK($B56),$B56="Total Geral"),"",IF(LEN($B56)&lt;6,"",VLOOKUP($B56,'[1]MEMÓRIA DE CÁLCULO'!$F:$W,18,FALSE)))</f>
        <v>56</v>
      </c>
      <c r="L56" s="37">
        <f ca="1">IF(OR(ISBLANK($B56),$B56="Total Geral"),"",IF(LEN($B56)&lt;6,"",VLOOKUP($B56,'[1]MEMÓRIA DE CÁLCULO'!$F:$AB,20,FALSE)))</f>
        <v>300</v>
      </c>
      <c r="M56" s="37">
        <f ca="1">IF(OR(ISBLANK($B56),$B56="Total Geral"),"",IF(LEN($B56)&lt;6,"",VLOOKUP($B56,'[1]MEMÓRIA DE CÁLCULO'!$F:$AB,21,FALSE)))</f>
        <v>300</v>
      </c>
      <c r="N56" s="38"/>
      <c r="O56" s="38"/>
      <c r="V56" s="3">
        <f ca="1">IF(ISBLANK($B56),0,COUNTIFS('[1]MEMÓRIA DE CÁLCULO'!$F:$F,'PLANILHA ORÇ.'!$B56))</f>
        <v>1</v>
      </c>
    </row>
    <row r="57" spans="2:22" x14ac:dyDescent="0.25">
      <c r="B57" s="34" t="s">
        <v>56</v>
      </c>
      <c r="E57" s="2" t="str">
        <f t="shared" ca="1" si="0"/>
        <v>04</v>
      </c>
      <c r="F57" s="35" t="str">
        <f ca="1">IF(OR($E57="",$E57="Total Geral"),"",IF(LEN($E57)&lt;6,VLOOKUP($E57,'[1]MEMÓRIA DE CÁLCULO'!$F:$W,2,FALSE),VLOOKUP($E57,'[1]MEMÓRIA DE CÁLCULO'!$F:$W,5,FALSE)))</f>
        <v>INSTALAÇÕES PROVISÓRIAS</v>
      </c>
      <c r="G57" s="2" t="str">
        <f ca="1">IF(OR(ISBLANK($E57),$E57="Total Geral"),"",IF(LEN($E57)&lt;6,"",VLOOKUP($E57,'[1]MEMÓRIA DE CÁLCULO'!$F:$W,3,FALSE)))</f>
        <v/>
      </c>
      <c r="H57" s="2" t="str">
        <f>IF(OR(ISBLANK($B57),$B57="Total Geral"),"",IF(LEN($B57)&lt;6,"",VLOOKUP($B57,'[1]MEMÓRIA DE CÁLCULO'!$F:$W,4,FALSE)))</f>
        <v/>
      </c>
      <c r="I57" s="3" t="str">
        <f>IF(OR(ISBLANK($B57),$B57="Total Geral"),"",IF(LEN($B57)&lt;6,"",VLOOKUP($B57,'[1]MEMÓRIA DE CÁLCULO'!$F:$W,2,FALSE)))</f>
        <v/>
      </c>
      <c r="J57" s="3" t="str">
        <f>IF(OR(ISBLANK($B57),$B57="Total Geral"),"",IF(LEN($B57)&lt;6,"",VLOOKUP($B57,'[1]MEMÓRIA DE CÁLCULO'!$F:$W,17,FALSE)))</f>
        <v/>
      </c>
      <c r="K57" s="36" t="str">
        <f>IF(OR(ISBLANK($B57),$B57="Total Geral"),"",IF(LEN($B57)&lt;6,"",VLOOKUP($B57,'[1]MEMÓRIA DE CÁLCULO'!$F:$W,18,FALSE)))</f>
        <v/>
      </c>
      <c r="L57" s="37" t="str">
        <f>IF(OR(ISBLANK($B57),$B57="Total Geral"),"",IF(LEN($B57)&lt;6,"",VLOOKUP($B57,'[1]MEMÓRIA DE CÁLCULO'!$F:$AB,20,FALSE)))</f>
        <v/>
      </c>
      <c r="M57" s="37" t="str">
        <f>IF(OR(ISBLANK($B57),$B57="Total Geral"),"",IF(LEN($B57)&lt;6,"",VLOOKUP($B57,'[1]MEMÓRIA DE CÁLCULO'!$F:$AB,21,FALSE)))</f>
        <v/>
      </c>
      <c r="N57" s="38"/>
      <c r="O57" s="38"/>
      <c r="V57" s="3">
        <f ca="1">IF(ISBLANK($B57),0,COUNTIFS('[1]MEMÓRIA DE CÁLCULO'!$F:$F,'PLANILHA ORÇ.'!$B57))</f>
        <v>1</v>
      </c>
    </row>
    <row r="58" spans="2:22" x14ac:dyDescent="0.25">
      <c r="B58" s="34" t="s">
        <v>57</v>
      </c>
      <c r="E58" s="2" t="str">
        <f t="shared" ca="1" si="0"/>
        <v>04.01</v>
      </c>
      <c r="F58" s="35" t="str">
        <f ca="1">IF(OR($E58="",$E58="Total Geral"),"",IF(LEN($E58)&lt;6,VLOOKUP($E58,'[1]MEMÓRIA DE CÁLCULO'!$F:$W,2,FALSE),VLOOKUP($E58,'[1]MEMÓRIA DE CÁLCULO'!$F:$W,5,FALSE)))</f>
        <v xml:space="preserve">CANTEIRO DE OBRAS </v>
      </c>
      <c r="G58" s="2" t="str">
        <f ca="1">IF(OR(ISBLANK($E58),$E58="Total Geral"),"",IF(LEN($E58)&lt;6,"",VLOOKUP($E58,'[1]MEMÓRIA DE CÁLCULO'!$F:$W,3,FALSE)))</f>
        <v/>
      </c>
      <c r="H58" s="2" t="str">
        <f>IF(OR(ISBLANK($B58),$B58="Total Geral"),"",IF(LEN($B58)&lt;6,"",VLOOKUP($B58,'[1]MEMÓRIA DE CÁLCULO'!$F:$W,4,FALSE)))</f>
        <v/>
      </c>
      <c r="I58" s="3" t="str">
        <f>IF(OR(ISBLANK($B58),$B58="Total Geral"),"",IF(LEN($B58)&lt;6,"",VLOOKUP($B58,'[1]MEMÓRIA DE CÁLCULO'!$F:$W,2,FALSE)))</f>
        <v/>
      </c>
      <c r="J58" s="3" t="str">
        <f>IF(OR(ISBLANK($B58),$B58="Total Geral"),"",IF(LEN($B58)&lt;6,"",VLOOKUP($B58,'[1]MEMÓRIA DE CÁLCULO'!$F:$W,17,FALSE)))</f>
        <v/>
      </c>
      <c r="K58" s="36" t="str">
        <f>IF(OR(ISBLANK($B58),$B58="Total Geral"),"",IF(LEN($B58)&lt;6,"",VLOOKUP($B58,'[1]MEMÓRIA DE CÁLCULO'!$F:$W,18,FALSE)))</f>
        <v/>
      </c>
      <c r="L58" s="37" t="str">
        <f>IF(OR(ISBLANK($B58),$B58="Total Geral"),"",IF(LEN($B58)&lt;6,"",VLOOKUP($B58,'[1]MEMÓRIA DE CÁLCULO'!$F:$AB,20,FALSE)))</f>
        <v/>
      </c>
      <c r="M58" s="37" t="str">
        <f>IF(OR(ISBLANK($B58),$B58="Total Geral"),"",IF(LEN($B58)&lt;6,"",VLOOKUP($B58,'[1]MEMÓRIA DE CÁLCULO'!$F:$AB,21,FALSE)))</f>
        <v/>
      </c>
      <c r="N58" s="38"/>
      <c r="O58" s="38"/>
      <c r="V58" s="3">
        <f ca="1">IF(ISBLANK($B58),0,COUNTIFS('[1]MEMÓRIA DE CÁLCULO'!$F:$F,'PLANILHA ORÇ.'!$B58))</f>
        <v>1</v>
      </c>
    </row>
    <row r="59" spans="2:22" ht="105" x14ac:dyDescent="0.25">
      <c r="B59" s="34" t="s">
        <v>58</v>
      </c>
      <c r="E59" s="2" t="str">
        <f t="shared" ca="1" si="0"/>
        <v>04.01.01</v>
      </c>
      <c r="F59" s="35" t="str">
        <f ca="1">IF(OR($E59="",$E59="Total Geral"),"",IF(LEN($E59)&lt;6,VLOOKUP($E59,'[1]MEMÓRIA DE CÁLCULO'!$F:$W,2,FALSE),VLOOKUP($E59,'[1]MEMÓRIA DE CÁLCULO'!$F:$W,5,FALSE)))</f>
        <v>ALUGUEL CONTAINER (MODULO METALICO ICAVEL),P/ESCRITORIO C/WC,MED.APROX.2,30M LARG.6,00M COMPR.E 2,50M ALT.CHAPAS ACO C/NERVURAS TRAPEZOIDAIS,ISOLAMENTO TERMO-ACUSTICO FORRO,CHASSISREFORCADO E PISO COMPENSADO NAVAL,INCLUINDO INST.ELETR.HIDROSSANITARIAS,SUPRIDO ACESSORIOS,1 BACIA SANITARIA E 1 LAVATORIO,EXCL.TRANSP.(04.005.0300),CARGA E DESCARGA (04.013.0015)</v>
      </c>
      <c r="G59" s="2" t="str">
        <f ca="1">IF(OR(ISBLANK($E59),$E59="Total Geral"),"",IF(LEN($E59)&lt;6,"",VLOOKUP($E59,'[1]MEMÓRIA DE CÁLCULO'!$F:$W,3,FALSE)))</f>
        <v>02.006.0015-0</v>
      </c>
      <c r="H59" s="2" t="str">
        <f ca="1">IF(OR(ISBLANK($B59),$B59="Total Geral"),"",IF(LEN($B59)&lt;6,"",VLOOKUP($B59,'[1]MEMÓRIA DE CÁLCULO'!$F:$W,4,FALSE)))</f>
        <v>02.006.0015-A</v>
      </c>
      <c r="I59" s="3" t="str">
        <f ca="1">IF(OR(ISBLANK($B59),$B59="Total Geral"),"",IF(LEN($B59)&lt;6,"",VLOOKUP($B59,'[1]MEMÓRIA DE CÁLCULO'!$F:$W,2,FALSE)))</f>
        <v>EMOP</v>
      </c>
      <c r="J59" s="3" t="str">
        <f ca="1">IF(OR(ISBLANK($B59),$B59="Total Geral"),"",IF(LEN($B59)&lt;6,"",VLOOKUP($B59,'[1]MEMÓRIA DE CÁLCULO'!$F:$W,17,FALSE)))</f>
        <v>UNXMES</v>
      </c>
      <c r="K59" s="36">
        <f ca="1">IF(OR(ISBLANK($B59),$B59="Total Geral"),"",IF(LEN($B59)&lt;6,"",VLOOKUP($B59,'[1]MEMÓRIA DE CÁLCULO'!$F:$W,18,FALSE)))</f>
        <v>8</v>
      </c>
      <c r="L59" s="37">
        <f ca="1">IF(OR(ISBLANK($B59),$B59="Total Geral"),"",IF(LEN($B59)&lt;6,"",VLOOKUP($B59,'[1]MEMÓRIA DE CÁLCULO'!$F:$AB,20,FALSE)))</f>
        <v>1250</v>
      </c>
      <c r="M59" s="37">
        <f ca="1">IF(OR(ISBLANK($B59),$B59="Total Geral"),"",IF(LEN($B59)&lt;6,"",VLOOKUP($B59,'[1]MEMÓRIA DE CÁLCULO'!$F:$AB,21,FALSE)))</f>
        <v>1250</v>
      </c>
      <c r="N59" s="38"/>
      <c r="O59" s="38"/>
      <c r="V59" s="3">
        <f ca="1">IF(ISBLANK($B59),0,COUNTIFS('[1]MEMÓRIA DE CÁLCULO'!$F:$F,'PLANILHA ORÇ.'!$B59))</f>
        <v>1</v>
      </c>
    </row>
    <row r="60" spans="2:22" ht="120" x14ac:dyDescent="0.25">
      <c r="B60" s="34" t="s">
        <v>59</v>
      </c>
      <c r="E60" s="2" t="str">
        <f t="shared" ca="1" si="0"/>
        <v>04.01.02</v>
      </c>
      <c r="F60" s="35" t="str">
        <f ca="1">IF(OR($E60="",$E60="Total Geral"),"",IF(LEN($E60)&lt;6,VLOOKUP($E60,'[1]MEMÓRIA DE CÁLCULO'!$F:$W,2,FALSE),VLOOKUP($E60,'[1]MEMÓRIA DE CÁLCULO'!$F:$W,5,FALSE)))</f>
        <v>ALUGUEL CONTAINER(MODULO METALICO ICAVEL),SANITARIO-VESTIARIO,MED.APROX.2,30M LARG.6,00M COMPR.2,50M ALT.CHAPAS ACO NERVURAS TRAPEZOIDAIS,ISOLAMENTO TERMO-ACUSTICO FORRO,CHASSIS REFORCADO PISO COMPENSADO NAVAL,INCL.INST.ELETR.HIDROSSANITARIAS,SUPRIDO ACESS.7 BACIAS SANITARIAS,2 LAVATORIOS E 2 MICTORIOS,EXCL.TRANSP.(04.005.0300),CARGA E DESCARGA(04.013.0015)</v>
      </c>
      <c r="G60" s="2" t="str">
        <f ca="1">IF(OR(ISBLANK($E60),$E60="Total Geral"),"",IF(LEN($E60)&lt;6,"",VLOOKUP($E60,'[1]MEMÓRIA DE CÁLCULO'!$F:$W,3,FALSE)))</f>
        <v>02.006.0030-0</v>
      </c>
      <c r="H60" s="2" t="str">
        <f ca="1">IF(OR(ISBLANK($B60),$B60="Total Geral"),"",IF(LEN($B60)&lt;6,"",VLOOKUP($B60,'[1]MEMÓRIA DE CÁLCULO'!$F:$W,4,FALSE)))</f>
        <v>02.006.0030-A</v>
      </c>
      <c r="I60" s="3" t="str">
        <f ca="1">IF(OR(ISBLANK($B60),$B60="Total Geral"),"",IF(LEN($B60)&lt;6,"",VLOOKUP($B60,'[1]MEMÓRIA DE CÁLCULO'!$F:$W,2,FALSE)))</f>
        <v>EMOP</v>
      </c>
      <c r="J60" s="3" t="str">
        <f ca="1">IF(OR(ISBLANK($B60),$B60="Total Geral"),"",IF(LEN($B60)&lt;6,"",VLOOKUP($B60,'[1]MEMÓRIA DE CÁLCULO'!$F:$W,17,FALSE)))</f>
        <v>UNXMES</v>
      </c>
      <c r="K60" s="36">
        <f ca="1">IF(OR(ISBLANK($B60),$B60="Total Geral"),"",IF(LEN($B60)&lt;6,"",VLOOKUP($B60,'[1]MEMÓRIA DE CÁLCULO'!$F:$W,18,FALSE)))</f>
        <v>8</v>
      </c>
      <c r="L60" s="37">
        <f ca="1">IF(OR(ISBLANK($B60),$B60="Total Geral"),"",IF(LEN($B60)&lt;6,"",VLOOKUP($B60,'[1]MEMÓRIA DE CÁLCULO'!$F:$AB,20,FALSE)))</f>
        <v>1850</v>
      </c>
      <c r="M60" s="37">
        <f ca="1">IF(OR(ISBLANK($B60),$B60="Total Geral"),"",IF(LEN($B60)&lt;6,"",VLOOKUP($B60,'[1]MEMÓRIA DE CÁLCULO'!$F:$AB,21,FALSE)))</f>
        <v>1850</v>
      </c>
      <c r="N60" s="38"/>
      <c r="O60" s="38"/>
      <c r="V60" s="3">
        <f ca="1">IF(ISBLANK($B60),0,COUNTIFS('[1]MEMÓRIA DE CÁLCULO'!$F:$F,'PLANILHA ORÇ.'!$B60))</f>
        <v>1</v>
      </c>
    </row>
    <row r="61" spans="2:22" ht="45" x14ac:dyDescent="0.25">
      <c r="B61" s="34" t="s">
        <v>60</v>
      </c>
      <c r="E61" s="2" t="str">
        <f t="shared" ca="1" si="0"/>
        <v>04.01.03</v>
      </c>
      <c r="F61" s="35" t="str">
        <f ca="1">IF(OR($E61="",$E61="Total Geral"),"",IF(LEN($E61)&lt;6,VLOOKUP($E61,'[1]MEMÓRIA DE CÁLCULO'!$F:$W,2,FALSE),VLOOKUP($E61,'[1]MEMÓRIA DE CÁLCULO'!$F:$W,5,FALSE)))</f>
        <v>BARRACAO DE OBRA,COM PAREDES E PISO DE TABUAS DE MADEIRA DE3ª,COBERTURA DE TELHAS DE FIBROCIMENTO DE 6MM,E INSTALACOES,EXCLUSIVE PINTURA,SENDO REAPROVEITADO 2 VEZES</v>
      </c>
      <c r="G61" s="2" t="str">
        <f ca="1">IF(OR(ISBLANK($E61),$E61="Total Geral"),"",IF(LEN($E61)&lt;6,"",VLOOKUP($E61,'[1]MEMÓRIA DE CÁLCULO'!$F:$W,3,FALSE)))</f>
        <v>02.004.0001-0</v>
      </c>
      <c r="H61" s="2" t="str">
        <f ca="1">IF(OR(ISBLANK($B61),$B61="Total Geral"),"",IF(LEN($B61)&lt;6,"",VLOOKUP($B61,'[1]MEMÓRIA DE CÁLCULO'!$F:$W,4,FALSE)))</f>
        <v>02.004.0001-A</v>
      </c>
      <c r="I61" s="3" t="str">
        <f ca="1">IF(OR(ISBLANK($B61),$B61="Total Geral"),"",IF(LEN($B61)&lt;6,"",VLOOKUP($B61,'[1]MEMÓRIA DE CÁLCULO'!$F:$W,2,FALSE)))</f>
        <v>EMOP</v>
      </c>
      <c r="J61" s="3" t="str">
        <f ca="1">IF(OR(ISBLANK($B61),$B61="Total Geral"),"",IF(LEN($B61)&lt;6,"",VLOOKUP($B61,'[1]MEMÓRIA DE CÁLCULO'!$F:$W,17,FALSE)))</f>
        <v>M2</v>
      </c>
      <c r="K61" s="36">
        <f ca="1">IF(OR(ISBLANK($B61),$B61="Total Geral"),"",IF(LEN($B61)&lt;6,"",VLOOKUP($B61,'[1]MEMÓRIA DE CÁLCULO'!$F:$W,18,FALSE)))</f>
        <v>31.54</v>
      </c>
      <c r="L61" s="37">
        <f ca="1">IF(OR(ISBLANK($B61),$B61="Total Geral"),"",IF(LEN($B61)&lt;6,"",VLOOKUP($B61,'[1]MEMÓRIA DE CÁLCULO'!$F:$AB,20,FALSE)))</f>
        <v>545.65</v>
      </c>
      <c r="M61" s="37">
        <f ca="1">IF(OR(ISBLANK($B61),$B61="Total Geral"),"",IF(LEN($B61)&lt;6,"",VLOOKUP($B61,'[1]MEMÓRIA DE CÁLCULO'!$F:$AB,21,FALSE)))</f>
        <v>502.74</v>
      </c>
      <c r="N61" s="38"/>
      <c r="O61" s="38"/>
      <c r="V61" s="3">
        <f ca="1">IF(ISBLANK($B61),0,COUNTIFS('[1]MEMÓRIA DE CÁLCULO'!$F:$F,'PLANILHA ORÇ.'!$B61))</f>
        <v>1</v>
      </c>
    </row>
    <row r="62" spans="2:22" ht="60" x14ac:dyDescent="0.25">
      <c r="B62" s="34" t="s">
        <v>61</v>
      </c>
      <c r="E62" s="2" t="str">
        <f t="shared" ca="1" si="0"/>
        <v>04.01.04</v>
      </c>
      <c r="F62" s="35" t="str">
        <f ca="1">IF(OR($E62="",$E62="Total Geral"),"",IF(LEN($E62)&lt;6,VLOOKUP($E62,'[1]MEMÓRIA DE CÁLCULO'!$F:$W,2,FALSE),VLOOKUP($E62,'[1]MEMÓRIA DE CÁLCULO'!$F:$W,5,FALSE)))</f>
        <v>GALPAO ABERTO PARA OFICINAS E DEPOSITOS DE CANTEIRO DE OBRAS,ESTRUTURADO EM MADEIRA,COBERTURA DE TELHAS DE CIMENTO SEM AMIANTO ONDULADAS,DE 6MM DE ESPESSURA,PISO CIMENTADO E PREPARO DO TERRENO</v>
      </c>
      <c r="G62" s="2" t="str">
        <f ca="1">IF(OR(ISBLANK($E62),$E62="Total Geral"),"",IF(LEN($E62)&lt;6,"",VLOOKUP($E62,'[1]MEMÓRIA DE CÁLCULO'!$F:$W,3,FALSE)))</f>
        <v>02.010.0001-0</v>
      </c>
      <c r="H62" s="2" t="str">
        <f ca="1">IF(OR(ISBLANK($B62),$B62="Total Geral"),"",IF(LEN($B62)&lt;6,"",VLOOKUP($B62,'[1]MEMÓRIA DE CÁLCULO'!$F:$W,4,FALSE)))</f>
        <v>02.010.0001-A</v>
      </c>
      <c r="I62" s="3" t="str">
        <f ca="1">IF(OR(ISBLANK($B62),$B62="Total Geral"),"",IF(LEN($B62)&lt;6,"",VLOOKUP($B62,'[1]MEMÓRIA DE CÁLCULO'!$F:$W,2,FALSE)))</f>
        <v>EMOP</v>
      </c>
      <c r="J62" s="3" t="str">
        <f ca="1">IF(OR(ISBLANK($B62),$B62="Total Geral"),"",IF(LEN($B62)&lt;6,"",VLOOKUP($B62,'[1]MEMÓRIA DE CÁLCULO'!$F:$W,17,FALSE)))</f>
        <v>M2</v>
      </c>
      <c r="K62" s="36">
        <f ca="1">IF(OR(ISBLANK($B62),$B62="Total Geral"),"",IF(LEN($B62)&lt;6,"",VLOOKUP($B62,'[1]MEMÓRIA DE CÁLCULO'!$F:$W,18,FALSE)))</f>
        <v>12</v>
      </c>
      <c r="L62" s="37">
        <f ca="1">IF(OR(ISBLANK($B62),$B62="Total Geral"),"",IF(LEN($B62)&lt;6,"",VLOOKUP($B62,'[1]MEMÓRIA DE CÁLCULO'!$F:$AB,20,FALSE)))</f>
        <v>360.78</v>
      </c>
      <c r="M62" s="37">
        <f ca="1">IF(OR(ISBLANK($B62),$B62="Total Geral"),"",IF(LEN($B62)&lt;6,"",VLOOKUP($B62,'[1]MEMÓRIA DE CÁLCULO'!$F:$AB,21,FALSE)))</f>
        <v>332.72</v>
      </c>
      <c r="N62" s="38"/>
      <c r="O62" s="38"/>
      <c r="V62" s="3">
        <f ca="1">IF(ISBLANK($B62),0,COUNTIFS('[1]MEMÓRIA DE CÁLCULO'!$F:$F,'PLANILHA ORÇ.'!$B62))</f>
        <v>1</v>
      </c>
    </row>
    <row r="63" spans="2:22" ht="75" x14ac:dyDescent="0.25">
      <c r="B63" s="34" t="s">
        <v>62</v>
      </c>
      <c r="E63" s="2" t="str">
        <f t="shared" ca="1" si="0"/>
        <v>04.01.05</v>
      </c>
      <c r="F63" s="35" t="str">
        <f ca="1">IF(OR($E63="",$E63="Total Geral"),"",IF(LEN($E63)&lt;6,VLOOKUP($E63,'[1]MEMÓRIA DE CÁLCULO'!$F:$W,2,FALSE),VLOOKUP($E63,'[1]MEMÓRIA DE CÁLCULO'!$F:$W,5,FALSE)))</f>
        <v>TAPUME DE VEDACAO OU PROTECAO,EXECUTADO COM TELHAS TRAPEZOIDAIS DE ACO GALVANIZADO,ESPESSURA DE 0,5MM,ESTAS COM 2 VEZESDE UTILIZACAO,INCLUSIVE ENGRADAMENTO DE MADEIRA,UTILIZADO 2VEZES E PINTURA ESMALTE SINTETICO NA FACE EXTERNA</v>
      </c>
      <c r="G63" s="2" t="str">
        <f ca="1">IF(OR(ISBLANK($E63),$E63="Total Geral"),"",IF(LEN($E63)&lt;6,"",VLOOKUP($E63,'[1]MEMÓRIA DE CÁLCULO'!$F:$W,3,FALSE)))</f>
        <v>02.002.0010-0</v>
      </c>
      <c r="H63" s="2" t="str">
        <f ca="1">IF(OR(ISBLANK($B63),$B63="Total Geral"),"",IF(LEN($B63)&lt;6,"",VLOOKUP($B63,'[1]MEMÓRIA DE CÁLCULO'!$F:$W,4,FALSE)))</f>
        <v>02.002.0010-A</v>
      </c>
      <c r="I63" s="3" t="str">
        <f ca="1">IF(OR(ISBLANK($B63),$B63="Total Geral"),"",IF(LEN($B63)&lt;6,"",VLOOKUP($B63,'[1]MEMÓRIA DE CÁLCULO'!$F:$W,2,FALSE)))</f>
        <v>EMOP</v>
      </c>
      <c r="J63" s="3" t="str">
        <f ca="1">IF(OR(ISBLANK($B63),$B63="Total Geral"),"",IF(LEN($B63)&lt;6,"",VLOOKUP($B63,'[1]MEMÓRIA DE CÁLCULO'!$F:$W,17,FALSE)))</f>
        <v>M2</v>
      </c>
      <c r="K63" s="36">
        <f ca="1">IF(OR(ISBLANK($B63),$B63="Total Geral"),"",IF(LEN($B63)&lt;6,"",VLOOKUP($B63,'[1]MEMÓRIA DE CÁLCULO'!$F:$W,18,FALSE)))</f>
        <v>264</v>
      </c>
      <c r="L63" s="37">
        <f ca="1">IF(OR(ISBLANK($B63),$B63="Total Geral"),"",IF(LEN($B63)&lt;6,"",VLOOKUP($B63,'[1]MEMÓRIA DE CÁLCULO'!$F:$AB,20,FALSE)))</f>
        <v>56.11</v>
      </c>
      <c r="M63" s="37">
        <f ca="1">IF(OR(ISBLANK($B63),$B63="Total Geral"),"",IF(LEN($B63)&lt;6,"",VLOOKUP($B63,'[1]MEMÓRIA DE CÁLCULO'!$F:$AB,21,FALSE)))</f>
        <v>54.5</v>
      </c>
      <c r="N63" s="38"/>
      <c r="O63" s="38"/>
      <c r="V63" s="3">
        <f ca="1">IF(ISBLANK($B63),0,COUNTIFS('[1]MEMÓRIA DE CÁLCULO'!$F:$F,'PLANILHA ORÇ.'!$B63))</f>
        <v>1</v>
      </c>
    </row>
    <row r="64" spans="2:22" ht="30" x14ac:dyDescent="0.25">
      <c r="B64" s="34" t="s">
        <v>63</v>
      </c>
      <c r="E64" s="2" t="str">
        <f t="shared" ca="1" si="0"/>
        <v>04.01.06</v>
      </c>
      <c r="F64" s="35" t="str">
        <f ca="1">IF(OR($E64="",$E64="Total Geral"),"",IF(LEN($E64)&lt;6,VLOOKUP($E64,'[1]MEMÓRIA DE CÁLCULO'!$F:$W,2,FALSE),VLOOKUP($E64,'[1]MEMÓRIA DE CÁLCULO'!$F:$W,5,FALSE)))</f>
        <v>CARGA E DESCARGA DE CONTAINER,SEGUNDO DESCRICAO DA FAMILIA 02.006</v>
      </c>
      <c r="G64" s="2" t="str">
        <f ca="1">IF(OR(ISBLANK($E64),$E64="Total Geral"),"",IF(LEN($E64)&lt;6,"",VLOOKUP($E64,'[1]MEMÓRIA DE CÁLCULO'!$F:$W,3,FALSE)))</f>
        <v>04.013.0015-0</v>
      </c>
      <c r="H64" s="2" t="str">
        <f ca="1">IF(OR(ISBLANK($B64),$B64="Total Geral"),"",IF(LEN($B64)&lt;6,"",VLOOKUP($B64,'[1]MEMÓRIA DE CÁLCULO'!$F:$W,4,FALSE)))</f>
        <v>04.013.0015-A</v>
      </c>
      <c r="I64" s="3" t="str">
        <f ca="1">IF(OR(ISBLANK($B64),$B64="Total Geral"),"",IF(LEN($B64)&lt;6,"",VLOOKUP($B64,'[1]MEMÓRIA DE CÁLCULO'!$F:$W,2,FALSE)))</f>
        <v>EMOP</v>
      </c>
      <c r="J64" s="3" t="str">
        <f ca="1">IF(OR(ISBLANK($B64),$B64="Total Geral"),"",IF(LEN($B64)&lt;6,"",VLOOKUP($B64,'[1]MEMÓRIA DE CÁLCULO'!$F:$W,17,FALSE)))</f>
        <v>UN</v>
      </c>
      <c r="K64" s="36">
        <f ca="1">IF(OR(ISBLANK($B64),$B64="Total Geral"),"",IF(LEN($B64)&lt;6,"",VLOOKUP($B64,'[1]MEMÓRIA DE CÁLCULO'!$F:$W,18,FALSE)))</f>
        <v>4</v>
      </c>
      <c r="L64" s="37">
        <f ca="1">IF(OR(ISBLANK($B64),$B64="Total Geral"),"",IF(LEN($B64)&lt;6,"",VLOOKUP($B64,'[1]MEMÓRIA DE CÁLCULO'!$F:$AB,20,FALSE)))</f>
        <v>102.44</v>
      </c>
      <c r="M64" s="37">
        <f ca="1">IF(OR(ISBLANK($B64),$B64="Total Geral"),"",IF(LEN($B64)&lt;6,"",VLOOKUP($B64,'[1]MEMÓRIA DE CÁLCULO'!$F:$AB,21,FALSE)))</f>
        <v>97.59</v>
      </c>
      <c r="N64" s="38"/>
      <c r="O64" s="38"/>
      <c r="V64" s="3">
        <f ca="1">IF(ISBLANK($B64),0,COUNTIFS('[1]MEMÓRIA DE CÁLCULO'!$F:$F,'PLANILHA ORÇ.'!$B64))</f>
        <v>1</v>
      </c>
    </row>
    <row r="65" spans="2:22" ht="30" x14ac:dyDescent="0.25">
      <c r="B65" s="34" t="s">
        <v>64</v>
      </c>
      <c r="E65" s="2" t="str">
        <f t="shared" ca="1" si="0"/>
        <v>04.01.07</v>
      </c>
      <c r="F65" s="35" t="str">
        <f ca="1">IF(OR($E65="",$E65="Total Geral"),"",IF(LEN($E65)&lt;6,VLOOKUP($E65,'[1]MEMÓRIA DE CÁLCULO'!$F:$W,2,FALSE),VLOOKUP($E65,'[1]MEMÓRIA DE CÁLCULO'!$F:$W,5,FALSE)))</f>
        <v>TRANSPORTE DE CONTAINER,SEGUNDO DESCRICAO DA FAMILIA 02.006,EXCLUSIVE CARGA E DESCARGA(VIDE ITEM 04.013.0015)</v>
      </c>
      <c r="G65" s="2" t="str">
        <f ca="1">IF(OR(ISBLANK($E65),$E65="Total Geral"),"",IF(LEN($E65)&lt;6,"",VLOOKUP($E65,'[1]MEMÓRIA DE CÁLCULO'!$F:$W,3,FALSE)))</f>
        <v>04.005.0300-0</v>
      </c>
      <c r="H65" s="2" t="str">
        <f ca="1">IF(OR(ISBLANK($B65),$B65="Total Geral"),"",IF(LEN($B65)&lt;6,"",VLOOKUP($B65,'[1]MEMÓRIA DE CÁLCULO'!$F:$W,4,FALSE)))</f>
        <v>04.005.0300-A</v>
      </c>
      <c r="I65" s="3" t="str">
        <f ca="1">IF(OR(ISBLANK($B65),$B65="Total Geral"),"",IF(LEN($B65)&lt;6,"",VLOOKUP($B65,'[1]MEMÓRIA DE CÁLCULO'!$F:$W,2,FALSE)))</f>
        <v>EMOP</v>
      </c>
      <c r="J65" s="3" t="str">
        <f ca="1">IF(OR(ISBLANK($B65),$B65="Total Geral"),"",IF(LEN($B65)&lt;6,"",VLOOKUP($B65,'[1]MEMÓRIA DE CÁLCULO'!$F:$W,17,FALSE)))</f>
        <v>UNXKM</v>
      </c>
      <c r="K65" s="36">
        <f ca="1">IF(OR(ISBLANK($B65),$B65="Total Geral"),"",IF(LEN($B65)&lt;6,"",VLOOKUP($B65,'[1]MEMÓRIA DE CÁLCULO'!$F:$W,18,FALSE)))</f>
        <v>375.2</v>
      </c>
      <c r="L65" s="37">
        <f ca="1">IF(OR(ISBLANK($B65),$B65="Total Geral"),"",IF(LEN($B65)&lt;6,"",VLOOKUP($B65,'[1]MEMÓRIA DE CÁLCULO'!$F:$AB,20,FALSE)))</f>
        <v>38.4</v>
      </c>
      <c r="M65" s="37">
        <f ca="1">IF(OR(ISBLANK($B65),$B65="Total Geral"),"",IF(LEN($B65)&lt;6,"",VLOOKUP($B65,'[1]MEMÓRIA DE CÁLCULO'!$F:$AB,21,FALSE)))</f>
        <v>37.590000000000003</v>
      </c>
      <c r="N65" s="38"/>
      <c r="O65" s="38"/>
      <c r="V65" s="3">
        <f ca="1">IF(ISBLANK($B65),0,COUNTIFS('[1]MEMÓRIA DE CÁLCULO'!$F:$F,'PLANILHA ORÇ.'!$B65))</f>
        <v>1</v>
      </c>
    </row>
    <row r="66" spans="2:22" ht="30" x14ac:dyDescent="0.25">
      <c r="B66" s="34" t="s">
        <v>65</v>
      </c>
      <c r="E66" s="2" t="str">
        <f t="shared" ca="1" si="0"/>
        <v>04.01.08</v>
      </c>
      <c r="F66" s="35" t="str">
        <f ca="1">IF(OR($E66="",$E66="Total Geral"),"",IF(LEN($E66)&lt;6,VLOOKUP($E66,'[1]MEMÓRIA DE CÁLCULO'!$F:$W,2,FALSE),VLOOKUP($E66,'[1]MEMÓRIA DE CÁLCULO'!$F:$W,5,FALSE)))</f>
        <v>PLACA DE IDENTIFICACAO DE OBRA PUBLICA,INCLUSIVE PINTURA E SUPORTES DE MADEIRA.FORNECIMENTO E COLOCACAO</v>
      </c>
      <c r="G66" s="2" t="str">
        <f ca="1">IF(OR(ISBLANK($E66),$E66="Total Geral"),"",IF(LEN($E66)&lt;6,"",VLOOKUP($E66,'[1]MEMÓRIA DE CÁLCULO'!$F:$W,3,FALSE)))</f>
        <v>02.020.0001-0</v>
      </c>
      <c r="H66" s="2" t="str">
        <f ca="1">IF(OR(ISBLANK($B66),$B66="Total Geral"),"",IF(LEN($B66)&lt;6,"",VLOOKUP($B66,'[1]MEMÓRIA DE CÁLCULO'!$F:$W,4,FALSE)))</f>
        <v>02.020.0001-A</v>
      </c>
      <c r="I66" s="3" t="str">
        <f ca="1">IF(OR(ISBLANK($B66),$B66="Total Geral"),"",IF(LEN($B66)&lt;6,"",VLOOKUP($B66,'[1]MEMÓRIA DE CÁLCULO'!$F:$W,2,FALSE)))</f>
        <v>EMOP</v>
      </c>
      <c r="J66" s="3" t="str">
        <f ca="1">IF(OR(ISBLANK($B66),$B66="Total Geral"),"",IF(LEN($B66)&lt;6,"",VLOOKUP($B66,'[1]MEMÓRIA DE CÁLCULO'!$F:$W,17,FALSE)))</f>
        <v>M2</v>
      </c>
      <c r="K66" s="36">
        <f ca="1">IF(OR(ISBLANK($B66),$B66="Total Geral"),"",IF(LEN($B66)&lt;6,"",VLOOKUP($B66,'[1]MEMÓRIA DE CÁLCULO'!$F:$W,18,FALSE)))</f>
        <v>16</v>
      </c>
      <c r="L66" s="37">
        <f ca="1">IF(OR(ISBLANK($B66),$B66="Total Geral"),"",IF(LEN($B66)&lt;6,"",VLOOKUP($B66,'[1]MEMÓRIA DE CÁLCULO'!$F:$AB,20,FALSE)))</f>
        <v>546.51</v>
      </c>
      <c r="M66" s="37">
        <f ca="1">IF(OR(ISBLANK($B66),$B66="Total Geral"),"",IF(LEN($B66)&lt;6,"",VLOOKUP($B66,'[1]MEMÓRIA DE CÁLCULO'!$F:$AB,21,FALSE)))</f>
        <v>521.86</v>
      </c>
      <c r="N66" s="38"/>
      <c r="O66" s="38"/>
      <c r="V66" s="3">
        <f ca="1">IF(ISBLANK($B66),0,COUNTIFS('[1]MEMÓRIA DE CÁLCULO'!$F:$F,'PLANILHA ORÇ.'!$B66))</f>
        <v>1</v>
      </c>
    </row>
    <row r="67" spans="2:22" ht="60" x14ac:dyDescent="0.25">
      <c r="B67" s="34" t="s">
        <v>66</v>
      </c>
      <c r="E67" s="2" t="str">
        <f t="shared" ca="1" si="0"/>
        <v>04.01.09</v>
      </c>
      <c r="F67" s="35" t="str">
        <f ca="1">IF(OR($E67="",$E67="Total Geral"),"",IF(LEN($E67)&lt;6,VLOOKUP($E67,'[1]MEMÓRIA DE CÁLCULO'!$F:$W,2,FALSE),VLOOKUP($E67,'[1]MEMÓRIA DE CÁLCULO'!$F:$W,5,FALSE)))</f>
        <v>INSTALACAO E LIGACAO PROVISORIA PARA ABASTECIMENTO DE AGUA EESGOTAMENTO SANITARIO EM CANTEIRO DE OBRAS,INCLUSIVE ESCAVACAO,EXCLUSIVE REPOSICAO DA PAVIMENTACAO DO LOGRADOURO PUBLICO</v>
      </c>
      <c r="G67" s="2" t="str">
        <f ca="1">IF(OR(ISBLANK($E67),$E67="Total Geral"),"",IF(LEN($E67)&lt;6,"",VLOOKUP($E67,'[1]MEMÓRIA DE CÁLCULO'!$F:$W,3,FALSE)))</f>
        <v>02.015.0001-0</v>
      </c>
      <c r="H67" s="2" t="str">
        <f ca="1">IF(OR(ISBLANK($B67),$B67="Total Geral"),"",IF(LEN($B67)&lt;6,"",VLOOKUP($B67,'[1]MEMÓRIA DE CÁLCULO'!$F:$W,4,FALSE)))</f>
        <v>02.015.0001-A</v>
      </c>
      <c r="I67" s="3" t="str">
        <f ca="1">IF(OR(ISBLANK($B67),$B67="Total Geral"),"",IF(LEN($B67)&lt;6,"",VLOOKUP($B67,'[1]MEMÓRIA DE CÁLCULO'!$F:$W,2,FALSE)))</f>
        <v>EMOP</v>
      </c>
      <c r="J67" s="3" t="str">
        <f ca="1">IF(OR(ISBLANK($B67),$B67="Total Geral"),"",IF(LEN($B67)&lt;6,"",VLOOKUP($B67,'[1]MEMÓRIA DE CÁLCULO'!$F:$W,17,FALSE)))</f>
        <v>UN</v>
      </c>
      <c r="K67" s="36">
        <f ca="1">IF(OR(ISBLANK($B67),$B67="Total Geral"),"",IF(LEN($B67)&lt;6,"",VLOOKUP($B67,'[1]MEMÓRIA DE CÁLCULO'!$F:$W,18,FALSE)))</f>
        <v>1</v>
      </c>
      <c r="L67" s="37">
        <f ca="1">IF(OR(ISBLANK($B67),$B67="Total Geral"),"",IF(LEN($B67)&lt;6,"",VLOOKUP($B67,'[1]MEMÓRIA DE CÁLCULO'!$F:$AB,20,FALSE)))</f>
        <v>4808.22</v>
      </c>
      <c r="M67" s="37">
        <f ca="1">IF(OR(ISBLANK($B67),$B67="Total Geral"),"",IF(LEN($B67)&lt;6,"",VLOOKUP($B67,'[1]MEMÓRIA DE CÁLCULO'!$F:$AB,21,FALSE)))</f>
        <v>4684.49</v>
      </c>
      <c r="N67" s="38"/>
      <c r="O67" s="38"/>
      <c r="V67" s="3">
        <f ca="1">IF(ISBLANK($B67),0,COUNTIFS('[1]MEMÓRIA DE CÁLCULO'!$F:$F,'PLANILHA ORÇ.'!$B67))</f>
        <v>1</v>
      </c>
    </row>
    <row r="68" spans="2:22" ht="45" x14ac:dyDescent="0.25">
      <c r="B68" s="34" t="s">
        <v>67</v>
      </c>
      <c r="E68" s="2" t="str">
        <f t="shared" ca="1" si="0"/>
        <v>04.01.10</v>
      </c>
      <c r="F68" s="35" t="str">
        <f ca="1">IF(OR($E68="",$E68="Total Geral"),"",IF(LEN($E68)&lt;6,VLOOKUP($E68,'[1]MEMÓRIA DE CÁLCULO'!$F:$W,2,FALSE),VLOOKUP($E68,'[1]MEMÓRIA DE CÁLCULO'!$F:$W,5,FALSE)))</f>
        <v>INSTALACAO E LIGACAO PROVISORIA DE ALIMENTACAO DE ENERGIA ELETRICA,EM BAIXA TENSAO,PARA CANTEIRO DE OBRAS,M3-CHAVE 100A,CARGA 3KW,20CV,EXCLUSIVE O FORNECIMENTO DO MEDIDOR</v>
      </c>
      <c r="G68" s="2" t="str">
        <f ca="1">IF(OR(ISBLANK($E68),$E68="Total Geral"),"",IF(LEN($E68)&lt;6,"",VLOOKUP($E68,'[1]MEMÓRIA DE CÁLCULO'!$F:$W,3,FALSE)))</f>
        <v>02.016.0001-0</v>
      </c>
      <c r="H68" s="2" t="str">
        <f ca="1">IF(OR(ISBLANK($B68),$B68="Total Geral"),"",IF(LEN($B68)&lt;6,"",VLOOKUP($B68,'[1]MEMÓRIA DE CÁLCULO'!$F:$W,4,FALSE)))</f>
        <v>02.016.0001-A</v>
      </c>
      <c r="I68" s="3" t="str">
        <f ca="1">IF(OR(ISBLANK($B68),$B68="Total Geral"),"",IF(LEN($B68)&lt;6,"",VLOOKUP($B68,'[1]MEMÓRIA DE CÁLCULO'!$F:$W,2,FALSE)))</f>
        <v>EMOP</v>
      </c>
      <c r="J68" s="3" t="str">
        <f ca="1">IF(OR(ISBLANK($B68),$B68="Total Geral"),"",IF(LEN($B68)&lt;6,"",VLOOKUP($B68,'[1]MEMÓRIA DE CÁLCULO'!$F:$W,17,FALSE)))</f>
        <v>UN</v>
      </c>
      <c r="K68" s="36">
        <f ca="1">IF(OR(ISBLANK($B68),$B68="Total Geral"),"",IF(LEN($B68)&lt;6,"",VLOOKUP($B68,'[1]MEMÓRIA DE CÁLCULO'!$F:$W,18,FALSE)))</f>
        <v>1</v>
      </c>
      <c r="L68" s="37">
        <f ca="1">IF(OR(ISBLANK($B68),$B68="Total Geral"),"",IF(LEN($B68)&lt;6,"",VLOOKUP($B68,'[1]MEMÓRIA DE CÁLCULO'!$F:$AB,20,FALSE)))</f>
        <v>2407.73</v>
      </c>
      <c r="M68" s="37">
        <f ca="1">IF(OR(ISBLANK($B68),$B68="Total Geral"),"",IF(LEN($B68)&lt;6,"",VLOOKUP($B68,'[1]MEMÓRIA DE CÁLCULO'!$F:$AB,21,FALSE)))</f>
        <v>2288.83</v>
      </c>
      <c r="N68" s="38"/>
      <c r="O68" s="38"/>
      <c r="V68" s="3">
        <f ca="1">IF(ISBLANK($B68),0,COUNTIFS('[1]MEMÓRIA DE CÁLCULO'!$F:$F,'PLANILHA ORÇ.'!$B68))</f>
        <v>1</v>
      </c>
    </row>
    <row r="69" spans="2:22" x14ac:dyDescent="0.25">
      <c r="B69" s="34" t="s">
        <v>68</v>
      </c>
      <c r="E69" s="2" t="str">
        <f t="shared" ca="1" si="0"/>
        <v>05</v>
      </c>
      <c r="F69" s="35" t="str">
        <f ca="1">IF(OR($E69="",$E69="Total Geral"),"",IF(LEN($E69)&lt;6,VLOOKUP($E69,'[1]MEMÓRIA DE CÁLCULO'!$F:$W,2,FALSE),VLOOKUP($E69,'[1]MEMÓRIA DE CÁLCULO'!$F:$W,5,FALSE)))</f>
        <v>MOBILIZAÇÃO E DESMOBILIZAÇÃO</v>
      </c>
      <c r="G69" s="2" t="str">
        <f ca="1">IF(OR(ISBLANK($E69),$E69="Total Geral"),"",IF(LEN($E69)&lt;6,"",VLOOKUP($E69,'[1]MEMÓRIA DE CÁLCULO'!$F:$W,3,FALSE)))</f>
        <v/>
      </c>
      <c r="H69" s="2" t="str">
        <f>IF(OR(ISBLANK($B69),$B69="Total Geral"),"",IF(LEN($B69)&lt;6,"",VLOOKUP($B69,'[1]MEMÓRIA DE CÁLCULO'!$F:$W,4,FALSE)))</f>
        <v/>
      </c>
      <c r="I69" s="3" t="str">
        <f>IF(OR(ISBLANK($B69),$B69="Total Geral"),"",IF(LEN($B69)&lt;6,"",VLOOKUP($B69,'[1]MEMÓRIA DE CÁLCULO'!$F:$W,2,FALSE)))</f>
        <v/>
      </c>
      <c r="J69" s="3" t="str">
        <f>IF(OR(ISBLANK($B69),$B69="Total Geral"),"",IF(LEN($B69)&lt;6,"",VLOOKUP($B69,'[1]MEMÓRIA DE CÁLCULO'!$F:$W,17,FALSE)))</f>
        <v/>
      </c>
      <c r="K69" s="36" t="str">
        <f>IF(OR(ISBLANK($B69),$B69="Total Geral"),"",IF(LEN($B69)&lt;6,"",VLOOKUP($B69,'[1]MEMÓRIA DE CÁLCULO'!$F:$W,18,FALSE)))</f>
        <v/>
      </c>
      <c r="L69" s="37" t="str">
        <f>IF(OR(ISBLANK($B69),$B69="Total Geral"),"",IF(LEN($B69)&lt;6,"",VLOOKUP($B69,'[1]MEMÓRIA DE CÁLCULO'!$F:$AB,20,FALSE)))</f>
        <v/>
      </c>
      <c r="M69" s="37" t="str">
        <f>IF(OR(ISBLANK($B69),$B69="Total Geral"),"",IF(LEN($B69)&lt;6,"",VLOOKUP($B69,'[1]MEMÓRIA DE CÁLCULO'!$F:$AB,21,FALSE)))</f>
        <v/>
      </c>
      <c r="N69" s="38"/>
      <c r="O69" s="38"/>
      <c r="V69" s="3">
        <f ca="1">IF(ISBLANK($B69),0,COUNTIFS('[1]MEMÓRIA DE CÁLCULO'!$F:$F,'PLANILHA ORÇ.'!$B69))</f>
        <v>1</v>
      </c>
    </row>
    <row r="70" spans="2:22" x14ac:dyDescent="0.25">
      <c r="B70" s="34" t="s">
        <v>69</v>
      </c>
      <c r="E70" s="2" t="str">
        <f t="shared" ca="1" si="0"/>
        <v>05.01</v>
      </c>
      <c r="F70" s="35" t="str">
        <f ca="1">IF(OR($E70="",$E70="Total Geral"),"",IF(LEN($E70)&lt;6,VLOOKUP($E70,'[1]MEMÓRIA DE CÁLCULO'!$F:$W,2,FALSE),VLOOKUP($E70,'[1]MEMÓRIA DE CÁLCULO'!$F:$W,5,FALSE)))</f>
        <v>MOBILIZAÇÃO E DESMOBILIZAÇÃO DE EQUIPAMENTOS</v>
      </c>
      <c r="G70" s="2" t="str">
        <f ca="1">IF(OR(ISBLANK($E70),$E70="Total Geral"),"",IF(LEN($E70)&lt;6,"",VLOOKUP($E70,'[1]MEMÓRIA DE CÁLCULO'!$F:$W,3,FALSE)))</f>
        <v/>
      </c>
      <c r="H70" s="2" t="str">
        <f>IF(OR(ISBLANK($B70),$B70="Total Geral"),"",IF(LEN($B70)&lt;6,"",VLOOKUP($B70,'[1]MEMÓRIA DE CÁLCULO'!$F:$W,4,FALSE)))</f>
        <v/>
      </c>
      <c r="I70" s="3" t="str">
        <f>IF(OR(ISBLANK($B70),$B70="Total Geral"),"",IF(LEN($B70)&lt;6,"",VLOOKUP($B70,'[1]MEMÓRIA DE CÁLCULO'!$F:$W,2,FALSE)))</f>
        <v/>
      </c>
      <c r="J70" s="3" t="str">
        <f>IF(OR(ISBLANK($B70),$B70="Total Geral"),"",IF(LEN($B70)&lt;6,"",VLOOKUP($B70,'[1]MEMÓRIA DE CÁLCULO'!$F:$W,17,FALSE)))</f>
        <v/>
      </c>
      <c r="K70" s="36" t="str">
        <f>IF(OR(ISBLANK($B70),$B70="Total Geral"),"",IF(LEN($B70)&lt;6,"",VLOOKUP($B70,'[1]MEMÓRIA DE CÁLCULO'!$F:$W,18,FALSE)))</f>
        <v/>
      </c>
      <c r="L70" s="37" t="str">
        <f>IF(OR(ISBLANK($B70),$B70="Total Geral"),"",IF(LEN($B70)&lt;6,"",VLOOKUP($B70,'[1]MEMÓRIA DE CÁLCULO'!$F:$AB,20,FALSE)))</f>
        <v/>
      </c>
      <c r="M70" s="37" t="str">
        <f>IF(OR(ISBLANK($B70),$B70="Total Geral"),"",IF(LEN($B70)&lt;6,"",VLOOKUP($B70,'[1]MEMÓRIA DE CÁLCULO'!$F:$AB,21,FALSE)))</f>
        <v/>
      </c>
      <c r="N70" s="38"/>
      <c r="O70" s="38"/>
      <c r="V70" s="3">
        <f ca="1">IF(ISBLANK($B70),0,COUNTIFS('[1]MEMÓRIA DE CÁLCULO'!$F:$F,'PLANILHA ORÇ.'!$B70))</f>
        <v>1</v>
      </c>
    </row>
    <row r="71" spans="2:22" ht="45" x14ac:dyDescent="0.25">
      <c r="B71" s="34" t="s">
        <v>70</v>
      </c>
      <c r="E71" s="2" t="str">
        <f t="shared" ca="1" si="0"/>
        <v>05.01.01</v>
      </c>
      <c r="F71" s="35" t="str">
        <f ca="1">IF(OR($E71="",$E71="Total Geral"),"",IF(LEN($E71)&lt;6,VLOOKUP($E71,'[1]MEMÓRIA DE CÁLCULO'!$F:$W,2,FALSE),VLOOKUP($E71,'[1]MEMÓRIA DE CÁLCULO'!$F:$W,5,FALSE)))</f>
        <v>CARGA E DESCARGA DE EQUIPAMENTOS PESADOS,EM CARRETAS,EXCLUSIVE O CUSTO HORARIO DO EQUIPAMENTO DURANTE A OPERACAO</v>
      </c>
      <c r="G71" s="2" t="str">
        <f ca="1">IF(OR(ISBLANK($E71),$E71="Total Geral"),"",IF(LEN($E71)&lt;6,"",VLOOKUP($E71,'[1]MEMÓRIA DE CÁLCULO'!$F:$W,3,FALSE)))</f>
        <v>04.014.0091-1</v>
      </c>
      <c r="H71" s="2" t="str">
        <f ca="1">IF(OR(ISBLANK($B71),$B71="Total Geral"),"",IF(LEN($B71)&lt;6,"",VLOOKUP($B71,'[1]MEMÓRIA DE CÁLCULO'!$F:$W,4,FALSE)))</f>
        <v>04.014.0091-B</v>
      </c>
      <c r="I71" s="3" t="str">
        <f ca="1">IF(OR(ISBLANK($B71),$B71="Total Geral"),"",IF(LEN($B71)&lt;6,"",VLOOKUP($B71,'[1]MEMÓRIA DE CÁLCULO'!$F:$W,2,FALSE)))</f>
        <v>EMOP</v>
      </c>
      <c r="J71" s="3" t="str">
        <f ca="1">IF(OR(ISBLANK($B71),$B71="Total Geral"),"",IF(LEN($B71)&lt;6,"",VLOOKUP($B71,'[1]MEMÓRIA DE CÁLCULO'!$F:$W,17,FALSE)))</f>
        <v>T</v>
      </c>
      <c r="K71" s="36">
        <f ca="1">IF(OR(ISBLANK($B71),$B71="Total Geral"),"",IF(LEN($B71)&lt;6,"",VLOOKUP($B71,'[1]MEMÓRIA DE CÁLCULO'!$F:$W,18,FALSE)))</f>
        <v>20.78</v>
      </c>
      <c r="L71" s="37">
        <f ca="1">IF(OR(ISBLANK($B71),$B71="Total Geral"),"",IF(LEN($B71)&lt;6,"",VLOOKUP($B71,'[1]MEMÓRIA DE CÁLCULO'!$F:$AB,20,FALSE)))</f>
        <v>58.87</v>
      </c>
      <c r="M71" s="37">
        <f ca="1">IF(OR(ISBLANK($B71),$B71="Total Geral"),"",IF(LEN($B71)&lt;6,"",VLOOKUP($B71,'[1]MEMÓRIA DE CÁLCULO'!$F:$AB,21,FALSE)))</f>
        <v>54.02</v>
      </c>
      <c r="N71" s="38"/>
      <c r="O71" s="38"/>
      <c r="V71" s="3">
        <f ca="1">IF(ISBLANK($B71),0,COUNTIFS('[1]MEMÓRIA DE CÁLCULO'!$F:$F,'PLANILHA ORÇ.'!$B71))</f>
        <v>1</v>
      </c>
    </row>
    <row r="72" spans="2:22" ht="45" x14ac:dyDescent="0.25">
      <c r="B72" s="34" t="s">
        <v>71</v>
      </c>
      <c r="E72" s="2" t="str">
        <f t="shared" ca="1" si="0"/>
        <v>05.01.02</v>
      </c>
      <c r="F72" s="35" t="str">
        <f ca="1">IF(OR($E72="",$E72="Total Geral"),"",IF(LEN($E72)&lt;6,VLOOKUP($E72,'[1]MEMÓRIA DE CÁLCULO'!$F:$W,2,FALSE),VLOOKUP($E72,'[1]MEMÓRIA DE CÁLCULO'!$F:$W,5,FALSE)))</f>
        <v>TRANSPORTE DE EQUIPAMENTOS PESADOS EM CARRETAS,EXCLUSIVE A CARGA E DESCARGA(VIDE ITEM 04.014.0091) E O CUSTO HORARIO DOSEQUIPAMENTOS TRANSPORTADOS</v>
      </c>
      <c r="G72" s="2" t="str">
        <f ca="1">IF(OR(ISBLANK($E72),$E72="Total Geral"),"",IF(LEN($E72)&lt;6,"",VLOOKUP($E72,'[1]MEMÓRIA DE CÁLCULO'!$F:$W,3,FALSE)))</f>
        <v>04.005.0350-1</v>
      </c>
      <c r="H72" s="2" t="str">
        <f ca="1">IF(OR(ISBLANK($B72),$B72="Total Geral"),"",IF(LEN($B72)&lt;6,"",VLOOKUP($B72,'[1]MEMÓRIA DE CÁLCULO'!$F:$W,4,FALSE)))</f>
        <v>04.005.0350-B</v>
      </c>
      <c r="I72" s="3" t="str">
        <f ca="1">IF(OR(ISBLANK($B72),$B72="Total Geral"),"",IF(LEN($B72)&lt;6,"",VLOOKUP($B72,'[1]MEMÓRIA DE CÁLCULO'!$F:$W,2,FALSE)))</f>
        <v>EMOP</v>
      </c>
      <c r="J72" s="3" t="str">
        <f ca="1">IF(OR(ISBLANK($B72),$B72="Total Geral"),"",IF(LEN($B72)&lt;6,"",VLOOKUP($B72,'[1]MEMÓRIA DE CÁLCULO'!$F:$W,17,FALSE)))</f>
        <v>T X KM</v>
      </c>
      <c r="K72" s="36">
        <f ca="1">IF(OR(ISBLANK($B72),$B72="Total Geral"),"",IF(LEN($B72)&lt;6,"",VLOOKUP($B72,'[1]MEMÓRIA DE CÁLCULO'!$F:$W,18,FALSE)))</f>
        <v>1949.16</v>
      </c>
      <c r="L72" s="37">
        <f ca="1">IF(OR(ISBLANK($B72),$B72="Total Geral"),"",IF(LEN($B72)&lt;6,"",VLOOKUP($B72,'[1]MEMÓRIA DE CÁLCULO'!$F:$AB,20,FALSE)))</f>
        <v>2.65</v>
      </c>
      <c r="M72" s="37">
        <f ca="1">IF(OR(ISBLANK($B72),$B72="Total Geral"),"",IF(LEN($B72)&lt;6,"",VLOOKUP($B72,'[1]MEMÓRIA DE CÁLCULO'!$F:$AB,21,FALSE)))</f>
        <v>2.63</v>
      </c>
      <c r="N72" s="38"/>
      <c r="O72" s="38"/>
      <c r="V72" s="3">
        <f ca="1">IF(ISBLANK($B72),0,COUNTIFS('[1]MEMÓRIA DE CÁLCULO'!$F:$F,'PLANILHA ORÇ.'!$B72))</f>
        <v>1</v>
      </c>
    </row>
    <row r="73" spans="2:22" x14ac:dyDescent="0.25">
      <c r="B73" s="34" t="s">
        <v>72</v>
      </c>
      <c r="E73" s="2" t="str">
        <f t="shared" ca="1" si="0"/>
        <v>06</v>
      </c>
      <c r="F73" s="35" t="str">
        <f ca="1">IF(OR($E73="",$E73="Total Geral"),"",IF(LEN($E73)&lt;6,VLOOKUP($E73,'[1]MEMÓRIA DE CÁLCULO'!$F:$W,2,FALSE),VLOOKUP($E73,'[1]MEMÓRIA DE CÁLCULO'!$F:$W,5,FALSE)))</f>
        <v>CONTROLE TECNOLÓGICO</v>
      </c>
      <c r="G73" s="2" t="str">
        <f ca="1">IF(OR(ISBLANK($E73),$E73="Total Geral"),"",IF(LEN($E73)&lt;6,"",VLOOKUP($E73,'[1]MEMÓRIA DE CÁLCULO'!$F:$W,3,FALSE)))</f>
        <v/>
      </c>
      <c r="H73" s="2" t="str">
        <f>IF(OR(ISBLANK($B73),$B73="Total Geral"),"",IF(LEN($B73)&lt;6,"",VLOOKUP($B73,'[1]MEMÓRIA DE CÁLCULO'!$F:$W,4,FALSE)))</f>
        <v/>
      </c>
      <c r="I73" s="3" t="str">
        <f>IF(OR(ISBLANK($B73),$B73="Total Geral"),"",IF(LEN($B73)&lt;6,"",VLOOKUP($B73,'[1]MEMÓRIA DE CÁLCULO'!$F:$W,2,FALSE)))</f>
        <v/>
      </c>
      <c r="J73" s="3" t="str">
        <f>IF(OR(ISBLANK($B73),$B73="Total Geral"),"",IF(LEN($B73)&lt;6,"",VLOOKUP($B73,'[1]MEMÓRIA DE CÁLCULO'!$F:$W,17,FALSE)))</f>
        <v/>
      </c>
      <c r="K73" s="36" t="str">
        <f>IF(OR(ISBLANK($B73),$B73="Total Geral"),"",IF(LEN($B73)&lt;6,"",VLOOKUP($B73,'[1]MEMÓRIA DE CÁLCULO'!$F:$W,18,FALSE)))</f>
        <v/>
      </c>
      <c r="L73" s="37" t="str">
        <f>IF(OR(ISBLANK($B73),$B73="Total Geral"),"",IF(LEN($B73)&lt;6,"",VLOOKUP($B73,'[1]MEMÓRIA DE CÁLCULO'!$F:$AB,20,FALSE)))</f>
        <v/>
      </c>
      <c r="M73" s="37" t="str">
        <f>IF(OR(ISBLANK($B73),$B73="Total Geral"),"",IF(LEN($B73)&lt;6,"",VLOOKUP($B73,'[1]MEMÓRIA DE CÁLCULO'!$F:$AB,21,FALSE)))</f>
        <v/>
      </c>
      <c r="N73" s="38"/>
      <c r="O73" s="38"/>
      <c r="V73" s="3">
        <f ca="1">IF(ISBLANK($B73),0,COUNTIFS('[1]MEMÓRIA DE CÁLCULO'!$F:$F,'PLANILHA ORÇ.'!$B73))</f>
        <v>1</v>
      </c>
    </row>
    <row r="74" spans="2:22" x14ac:dyDescent="0.25">
      <c r="B74" s="34" t="s">
        <v>73</v>
      </c>
      <c r="E74" s="2" t="str">
        <f t="shared" ca="1" si="0"/>
        <v>06.01</v>
      </c>
      <c r="F74" s="35" t="str">
        <f ca="1">IF(OR($E74="",$E74="Total Geral"),"",IF(LEN($E74)&lt;6,VLOOKUP($E74,'[1]MEMÓRIA DE CÁLCULO'!$F:$W,2,FALSE),VLOOKUP($E74,'[1]MEMÓRIA DE CÁLCULO'!$F:$W,5,FALSE)))</f>
        <v>CONTROLE TECNOLÓGICO DE CONCRETO</v>
      </c>
      <c r="G74" s="2" t="str">
        <f ca="1">IF(OR(ISBLANK($E74),$E74="Total Geral"),"",IF(LEN($E74)&lt;6,"",VLOOKUP($E74,'[1]MEMÓRIA DE CÁLCULO'!$F:$W,3,FALSE)))</f>
        <v/>
      </c>
      <c r="H74" s="2" t="str">
        <f>IF(OR(ISBLANK($B74),$B74="Total Geral"),"",IF(LEN($B74)&lt;6,"",VLOOKUP($B74,'[1]MEMÓRIA DE CÁLCULO'!$F:$W,4,FALSE)))</f>
        <v/>
      </c>
      <c r="I74" s="3" t="str">
        <f>IF(OR(ISBLANK($B74),$B74="Total Geral"),"",IF(LEN($B74)&lt;6,"",VLOOKUP($B74,'[1]MEMÓRIA DE CÁLCULO'!$F:$W,2,FALSE)))</f>
        <v/>
      </c>
      <c r="J74" s="3" t="str">
        <f>IF(OR(ISBLANK($B74),$B74="Total Geral"),"",IF(LEN($B74)&lt;6,"",VLOOKUP($B74,'[1]MEMÓRIA DE CÁLCULO'!$F:$W,17,FALSE)))</f>
        <v/>
      </c>
      <c r="K74" s="36" t="str">
        <f>IF(OR(ISBLANK($B74),$B74="Total Geral"),"",IF(LEN($B74)&lt;6,"",VLOOKUP($B74,'[1]MEMÓRIA DE CÁLCULO'!$F:$W,18,FALSE)))</f>
        <v/>
      </c>
      <c r="L74" s="37" t="str">
        <f>IF(OR(ISBLANK($B74),$B74="Total Geral"),"",IF(LEN($B74)&lt;6,"",VLOOKUP($B74,'[1]MEMÓRIA DE CÁLCULO'!$F:$AB,20,FALSE)))</f>
        <v/>
      </c>
      <c r="M74" s="37" t="str">
        <f>IF(OR(ISBLANK($B74),$B74="Total Geral"),"",IF(LEN($B74)&lt;6,"",VLOOKUP($B74,'[1]MEMÓRIA DE CÁLCULO'!$F:$AB,21,FALSE)))</f>
        <v/>
      </c>
      <c r="N74" s="38"/>
      <c r="O74" s="38"/>
      <c r="V74" s="3">
        <f ca="1">IF(ISBLANK($B74),0,COUNTIFS('[1]MEMÓRIA DE CÁLCULO'!$F:$F,'PLANILHA ORÇ.'!$B74))</f>
        <v>1</v>
      </c>
    </row>
    <row r="75" spans="2:22" ht="90" x14ac:dyDescent="0.25">
      <c r="B75" s="34" t="s">
        <v>74</v>
      </c>
      <c r="E75" s="2" t="str">
        <f t="shared" ca="1" si="0"/>
        <v>06.01.01</v>
      </c>
      <c r="F75" s="35" t="str">
        <f ca="1">IF(OR($E75="",$E75="Total Geral"),"",IF(LEN($E75)&lt;6,VLOOKUP($E75,'[1]MEMÓRIA DE CÁLCULO'!$F:$W,2,FALSE),VLOOKUP($E75,'[1]MEMÓRIA DE CÁLCULO'!$F:$W,5,FALSE)))</f>
        <v>CONTROLE TECNOLOGICO DE OBRAS EM CONCRETO ARMADO CONSIDERANDO APENAS O CONTROLE DO CONCRETO E CONSTANDO DE COLETA,MOLDAGEM E CAPEAMENTO DE CORPOS DE PROVA,TRANSPORTE ATE 50KM,ENSAIOS DE RESISTENCIA A COMPRESSAO AOS 3, 7 E 28 DIAS E "SLUMP TEST",MEDIDO POR M3 DE CONCRETO COLOCADO NAS FORMAS</v>
      </c>
      <c r="G75" s="2" t="str">
        <f ca="1">IF(OR(ISBLANK($E75),$E75="Total Geral"),"",IF(LEN($E75)&lt;6,"",VLOOKUP($E75,'[1]MEMÓRIA DE CÁLCULO'!$F:$W,3,FALSE)))</f>
        <v>01.001.0150-0</v>
      </c>
      <c r="H75" s="2" t="str">
        <f ca="1">IF(OR(ISBLANK($B75),$B75="Total Geral"),"",IF(LEN($B75)&lt;6,"",VLOOKUP($B75,'[1]MEMÓRIA DE CÁLCULO'!$F:$W,4,FALSE)))</f>
        <v>01.001.0150-A</v>
      </c>
      <c r="I75" s="3" t="str">
        <f ca="1">IF(OR(ISBLANK($B75),$B75="Total Geral"),"",IF(LEN($B75)&lt;6,"",VLOOKUP($B75,'[1]MEMÓRIA DE CÁLCULO'!$F:$W,2,FALSE)))</f>
        <v>EMOP</v>
      </c>
      <c r="J75" s="3" t="str">
        <f ca="1">IF(OR(ISBLANK($B75),$B75="Total Geral"),"",IF(LEN($B75)&lt;6,"",VLOOKUP($B75,'[1]MEMÓRIA DE CÁLCULO'!$F:$W,17,FALSE)))</f>
        <v>M3</v>
      </c>
      <c r="K75" s="36">
        <f ca="1">IF(OR(ISBLANK($B75),$B75="Total Geral"),"",IF(LEN($B75)&lt;6,"",VLOOKUP($B75,'[1]MEMÓRIA DE CÁLCULO'!$F:$W,18,FALSE)))</f>
        <v>106</v>
      </c>
      <c r="L75" s="37">
        <f ca="1">IF(OR(ISBLANK($B75),$B75="Total Geral"),"",IF(LEN($B75)&lt;6,"",VLOOKUP($B75,'[1]MEMÓRIA DE CÁLCULO'!$F:$AB,20,FALSE)))</f>
        <v>25.62</v>
      </c>
      <c r="M75" s="37">
        <f ca="1">IF(OR(ISBLANK($B75),$B75="Total Geral"),"",IF(LEN($B75)&lt;6,"",VLOOKUP($B75,'[1]MEMÓRIA DE CÁLCULO'!$F:$AB,21,FALSE)))</f>
        <v>24.17</v>
      </c>
      <c r="N75" s="38"/>
      <c r="O75" s="38"/>
      <c r="V75" s="3">
        <f ca="1">IF(ISBLANK($B75),0,COUNTIFS('[1]MEMÓRIA DE CÁLCULO'!$F:$F,'PLANILHA ORÇ.'!$B75))</f>
        <v>1</v>
      </c>
    </row>
    <row r="76" spans="2:22" x14ac:dyDescent="0.25">
      <c r="B76" s="34" t="s">
        <v>75</v>
      </c>
      <c r="E76" s="2" t="str">
        <f t="shared" ca="1" si="0"/>
        <v>07</v>
      </c>
      <c r="F76" s="35" t="str">
        <f ca="1">IF(OR($E76="",$E76="Total Geral"),"",IF(LEN($E76)&lt;6,VLOOKUP($E76,'[1]MEMÓRIA DE CÁLCULO'!$F:$W,2,FALSE),VLOOKUP($E76,'[1]MEMÓRIA DE CÁLCULO'!$F:$W,5,FALSE)))</f>
        <v>SERVIÇOS PRELIMINARES</v>
      </c>
      <c r="G76" s="2" t="str">
        <f ca="1">IF(OR(ISBLANK($E76),$E76="Total Geral"),"",IF(LEN($E76)&lt;6,"",VLOOKUP($E76,'[1]MEMÓRIA DE CÁLCULO'!$F:$W,3,FALSE)))</f>
        <v/>
      </c>
      <c r="H76" s="2" t="str">
        <f>IF(OR(ISBLANK($B76),$B76="Total Geral"),"",IF(LEN($B76)&lt;6,"",VLOOKUP($B76,'[1]MEMÓRIA DE CÁLCULO'!$F:$W,4,FALSE)))</f>
        <v/>
      </c>
      <c r="I76" s="3" t="str">
        <f>IF(OR(ISBLANK($B76),$B76="Total Geral"),"",IF(LEN($B76)&lt;6,"",VLOOKUP($B76,'[1]MEMÓRIA DE CÁLCULO'!$F:$W,2,FALSE)))</f>
        <v/>
      </c>
      <c r="J76" s="3" t="str">
        <f>IF(OR(ISBLANK($B76),$B76="Total Geral"),"",IF(LEN($B76)&lt;6,"",VLOOKUP($B76,'[1]MEMÓRIA DE CÁLCULO'!$F:$W,17,FALSE)))</f>
        <v/>
      </c>
      <c r="K76" s="36" t="str">
        <f>IF(OR(ISBLANK($B76),$B76="Total Geral"),"",IF(LEN($B76)&lt;6,"",VLOOKUP($B76,'[1]MEMÓRIA DE CÁLCULO'!$F:$W,18,FALSE)))</f>
        <v/>
      </c>
      <c r="L76" s="37" t="str">
        <f>IF(OR(ISBLANK($B76),$B76="Total Geral"),"",IF(LEN($B76)&lt;6,"",VLOOKUP($B76,'[1]MEMÓRIA DE CÁLCULO'!$F:$AB,20,FALSE)))</f>
        <v/>
      </c>
      <c r="M76" s="37" t="str">
        <f>IF(OR(ISBLANK($B76),$B76="Total Geral"),"",IF(LEN($B76)&lt;6,"",VLOOKUP($B76,'[1]MEMÓRIA DE CÁLCULO'!$F:$AB,21,FALSE)))</f>
        <v/>
      </c>
      <c r="N76" s="38"/>
      <c r="O76" s="38"/>
      <c r="V76" s="3">
        <f ca="1">IF(ISBLANK($B76),0,COUNTIFS('[1]MEMÓRIA DE CÁLCULO'!$F:$F,'PLANILHA ORÇ.'!$B76))</f>
        <v>1</v>
      </c>
    </row>
    <row r="77" spans="2:22" x14ac:dyDescent="0.25">
      <c r="B77" s="34" t="s">
        <v>76</v>
      </c>
      <c r="E77" s="2" t="str">
        <f t="shared" ca="1" si="0"/>
        <v>07.01</v>
      </c>
      <c r="F77" s="35" t="str">
        <f ca="1">IF(OR($E77="",$E77="Total Geral"),"",IF(LEN($E77)&lt;6,VLOOKUP($E77,'[1]MEMÓRIA DE CÁLCULO'!$F:$W,2,FALSE),VLOOKUP($E77,'[1]MEMÓRIA DE CÁLCULO'!$F:$W,5,FALSE)))</f>
        <v>SINALIZAÇÃO PROVISÓRIA DE TRAFEGO</v>
      </c>
      <c r="G77" s="2" t="str">
        <f ca="1">IF(OR(ISBLANK($E77),$E77="Total Geral"),"",IF(LEN($E77)&lt;6,"",VLOOKUP($E77,'[1]MEMÓRIA DE CÁLCULO'!$F:$W,3,FALSE)))</f>
        <v/>
      </c>
      <c r="H77" s="2" t="str">
        <f>IF(OR(ISBLANK($B77),$B77="Total Geral"),"",IF(LEN($B77)&lt;6,"",VLOOKUP($B77,'[1]MEMÓRIA DE CÁLCULO'!$F:$W,4,FALSE)))</f>
        <v/>
      </c>
      <c r="I77" s="3" t="str">
        <f>IF(OR(ISBLANK($B77),$B77="Total Geral"),"",IF(LEN($B77)&lt;6,"",VLOOKUP($B77,'[1]MEMÓRIA DE CÁLCULO'!$F:$W,2,FALSE)))</f>
        <v/>
      </c>
      <c r="J77" s="3" t="str">
        <f>IF(OR(ISBLANK($B77),$B77="Total Geral"),"",IF(LEN($B77)&lt;6,"",VLOOKUP($B77,'[1]MEMÓRIA DE CÁLCULO'!$F:$W,17,FALSE)))</f>
        <v/>
      </c>
      <c r="K77" s="36" t="str">
        <f>IF(OR(ISBLANK($B77),$B77="Total Geral"),"",IF(LEN($B77)&lt;6,"",VLOOKUP($B77,'[1]MEMÓRIA DE CÁLCULO'!$F:$W,18,FALSE)))</f>
        <v/>
      </c>
      <c r="L77" s="37" t="str">
        <f>IF(OR(ISBLANK($B77),$B77="Total Geral"),"",IF(LEN($B77)&lt;6,"",VLOOKUP($B77,'[1]MEMÓRIA DE CÁLCULO'!$F:$AB,20,FALSE)))</f>
        <v/>
      </c>
      <c r="M77" s="37" t="str">
        <f>IF(OR(ISBLANK($B77),$B77="Total Geral"),"",IF(LEN($B77)&lt;6,"",VLOOKUP($B77,'[1]MEMÓRIA DE CÁLCULO'!$F:$AB,21,FALSE)))</f>
        <v/>
      </c>
      <c r="N77" s="38"/>
      <c r="O77" s="38"/>
      <c r="V77" s="3">
        <f ca="1">IF(ISBLANK($B77),0,COUNTIFS('[1]MEMÓRIA DE CÁLCULO'!$F:$F,'PLANILHA ORÇ.'!$B77))</f>
        <v>1</v>
      </c>
    </row>
    <row r="78" spans="2:22" ht="60" x14ac:dyDescent="0.25">
      <c r="B78" s="34" t="s">
        <v>77</v>
      </c>
      <c r="E78" s="2" t="str">
        <f t="shared" ca="1" si="0"/>
        <v>07.01.01</v>
      </c>
      <c r="F78" s="35" t="str">
        <f ca="1">IF(OR($E78="",$E78="Total Geral"),"",IF(LEN($E78)&lt;6,VLOOKUP($E78,'[1]MEMÓRIA DE CÁLCULO'!$F:$W,2,FALSE),VLOOKUP($E78,'[1]MEMÓRIA DE CÁLCULO'!$F:$W,5,FALSE)))</f>
        <v>PLACA DE SINALIZACAO PREVENTIVA PARA OBRA NA VIA PUBLICA,DEACORDO COM A RESOLUCAO DA PREFEITURA-RJ, COMPREENDENDO FORNECIMENTO E PINTURA DA PLACA E DOS SUPORTES DE MADEIRA.FORNECIMENTO E COLOCACAO</v>
      </c>
      <c r="G78" s="2" t="str">
        <f ca="1">IF(OR(ISBLANK($E78),$E78="Total Geral"),"",IF(LEN($E78)&lt;6,"",VLOOKUP($E78,'[1]MEMÓRIA DE CÁLCULO'!$F:$W,3,FALSE)))</f>
        <v>02.030.0005-0</v>
      </c>
      <c r="H78" s="2" t="str">
        <f ca="1">IF(OR(ISBLANK($B78),$B78="Total Geral"),"",IF(LEN($B78)&lt;6,"",VLOOKUP($B78,'[1]MEMÓRIA DE CÁLCULO'!$F:$W,4,FALSE)))</f>
        <v>02.030.0005-A</v>
      </c>
      <c r="I78" s="3" t="str">
        <f ca="1">IF(OR(ISBLANK($B78),$B78="Total Geral"),"",IF(LEN($B78)&lt;6,"",VLOOKUP($B78,'[1]MEMÓRIA DE CÁLCULO'!$F:$W,2,FALSE)))</f>
        <v>EMOP</v>
      </c>
      <c r="J78" s="3" t="str">
        <f ca="1">IF(OR(ISBLANK($B78),$B78="Total Geral"),"",IF(LEN($B78)&lt;6,"",VLOOKUP($B78,'[1]MEMÓRIA DE CÁLCULO'!$F:$W,17,FALSE)))</f>
        <v>UN</v>
      </c>
      <c r="K78" s="36">
        <f ca="1">IF(OR(ISBLANK($B78),$B78="Total Geral"),"",IF(LEN($B78)&lt;6,"",VLOOKUP($B78,'[1]MEMÓRIA DE CÁLCULO'!$F:$W,18,FALSE)))</f>
        <v>10</v>
      </c>
      <c r="L78" s="37">
        <f ca="1">IF(OR(ISBLANK($B78),$B78="Total Geral"),"",IF(LEN($B78)&lt;6,"",VLOOKUP($B78,'[1]MEMÓRIA DE CÁLCULO'!$F:$AB,20,FALSE)))</f>
        <v>107.97</v>
      </c>
      <c r="M78" s="37">
        <f ca="1">IF(OR(ISBLANK($B78),$B78="Total Geral"),"",IF(LEN($B78)&lt;6,"",VLOOKUP($B78,'[1]MEMÓRIA DE CÁLCULO'!$F:$AB,21,FALSE)))</f>
        <v>100.99</v>
      </c>
      <c r="N78" s="38"/>
      <c r="O78" s="38"/>
      <c r="V78" s="3">
        <f ca="1">IF(ISBLANK($B78),0,COUNTIFS('[1]MEMÓRIA DE CÁLCULO'!$F:$F,'PLANILHA ORÇ.'!$B78))</f>
        <v>1</v>
      </c>
    </row>
    <row r="79" spans="2:22" x14ac:dyDescent="0.25">
      <c r="B79" s="34" t="s">
        <v>78</v>
      </c>
      <c r="E79" s="2" t="str">
        <f t="shared" ca="1" si="0"/>
        <v>07.02</v>
      </c>
      <c r="F79" s="35" t="str">
        <f ca="1">IF(OR($E79="",$E79="Total Geral"),"",IF(LEN($E79)&lt;6,VLOOKUP($E79,'[1]MEMÓRIA DE CÁLCULO'!$F:$W,2,FALSE),VLOOKUP($E79,'[1]MEMÓRIA DE CÁLCULO'!$F:$W,5,FALSE)))</f>
        <v>PLATAFORMA DE TRABALHO</v>
      </c>
      <c r="G79" s="2" t="str">
        <f ca="1">IF(OR(ISBLANK($E79),$E79="Total Geral"),"",IF(LEN($E79)&lt;6,"",VLOOKUP($E79,'[1]MEMÓRIA DE CÁLCULO'!$F:$W,3,FALSE)))</f>
        <v/>
      </c>
      <c r="H79" s="2" t="str">
        <f>IF(OR(ISBLANK($B79),$B79="Total Geral"),"",IF(LEN($B79)&lt;6,"",VLOOKUP($B79,'[1]MEMÓRIA DE CÁLCULO'!$F:$W,4,FALSE)))</f>
        <v/>
      </c>
      <c r="I79" s="3" t="str">
        <f>IF(OR(ISBLANK($B79),$B79="Total Geral"),"",IF(LEN($B79)&lt;6,"",VLOOKUP($B79,'[1]MEMÓRIA DE CÁLCULO'!$F:$W,2,FALSE)))</f>
        <v/>
      </c>
      <c r="J79" s="3" t="str">
        <f>IF(OR(ISBLANK($B79),$B79="Total Geral"),"",IF(LEN($B79)&lt;6,"",VLOOKUP($B79,'[1]MEMÓRIA DE CÁLCULO'!$F:$W,17,FALSE)))</f>
        <v/>
      </c>
      <c r="K79" s="36" t="str">
        <f>IF(OR(ISBLANK($B79),$B79="Total Geral"),"",IF(LEN($B79)&lt;6,"",VLOOKUP($B79,'[1]MEMÓRIA DE CÁLCULO'!$F:$W,18,FALSE)))</f>
        <v/>
      </c>
      <c r="L79" s="37" t="str">
        <f>IF(OR(ISBLANK($B79),$B79="Total Geral"),"",IF(LEN($B79)&lt;6,"",VLOOKUP($B79,'[1]MEMÓRIA DE CÁLCULO'!$F:$AB,20,FALSE)))</f>
        <v/>
      </c>
      <c r="M79" s="37" t="str">
        <f>IF(OR(ISBLANK($B79),$B79="Total Geral"),"",IF(LEN($B79)&lt;6,"",VLOOKUP($B79,'[1]MEMÓRIA DE CÁLCULO'!$F:$AB,21,FALSE)))</f>
        <v/>
      </c>
      <c r="N79" s="38"/>
      <c r="O79" s="38"/>
      <c r="V79" s="3">
        <f ca="1">IF(ISBLANK($B79),0,COUNTIFS('[1]MEMÓRIA DE CÁLCULO'!$F:$F,'PLANILHA ORÇ.'!$B79))</f>
        <v>1</v>
      </c>
    </row>
    <row r="80" spans="2:22" ht="75" x14ac:dyDescent="0.25">
      <c r="B80" s="34" t="s">
        <v>79</v>
      </c>
      <c r="E80" s="2" t="str">
        <f t="shared" ca="1" si="0"/>
        <v>07.02.01</v>
      </c>
      <c r="F80" s="35" t="str">
        <f ca="1">IF(OR($E80="",$E80="Total Geral"),"",IF(LEN($E80)&lt;6,VLOOKUP($E80,'[1]MEMÓRIA DE CÁLCULO'!$F:$W,2,FALSE),VLOOKUP($E80,'[1]MEMÓRIA DE CÁLCULO'!$F:$W,5,FALSE)))</f>
        <v>ESCAVACAO MECANICA DE VALA NAO ESCORADA EM MATERIAL DE 1ªCATEGORIA COM PEDRAS,INSTALACOES PREDIAIS OU OUTROS REDUTORES DE PRODUTIVIDADE OU CAVAS DE FUNDACAO,ATE 1,50M DE PROFUNDIDADE,UTILIZANDO RETRO-ESCAVADEIRA,EXCLUSIVE ESGOTAMENTO</v>
      </c>
      <c r="G80" s="2" t="str">
        <f ca="1">IF(OR(ISBLANK($E80),$E80="Total Geral"),"",IF(LEN($E80)&lt;6,"",VLOOKUP($E80,'[1]MEMÓRIA DE CÁLCULO'!$F:$W,3,FALSE)))</f>
        <v>03.016.0005-1</v>
      </c>
      <c r="H80" s="2" t="str">
        <f ca="1">IF(OR(ISBLANK($B80),$B80="Total Geral"),"",IF(LEN($B80)&lt;6,"",VLOOKUP($B80,'[1]MEMÓRIA DE CÁLCULO'!$F:$W,4,FALSE)))</f>
        <v>03.016.0005-B</v>
      </c>
      <c r="I80" s="3" t="str">
        <f ca="1">IF(OR(ISBLANK($B80),$B80="Total Geral"),"",IF(LEN($B80)&lt;6,"",VLOOKUP($B80,'[1]MEMÓRIA DE CÁLCULO'!$F:$W,2,FALSE)))</f>
        <v>EMOP</v>
      </c>
      <c r="J80" s="3" t="str">
        <f ca="1">IF(OR(ISBLANK($B80),$B80="Total Geral"),"",IF(LEN($B80)&lt;6,"",VLOOKUP($B80,'[1]MEMÓRIA DE CÁLCULO'!$F:$W,17,FALSE)))</f>
        <v>M3</v>
      </c>
      <c r="K80" s="36">
        <f ca="1">IF(OR(ISBLANK($B80),$B80="Total Geral"),"",IF(LEN($B80)&lt;6,"",VLOOKUP($B80,'[1]MEMÓRIA DE CÁLCULO'!$F:$W,18,FALSE)))</f>
        <v>110.16</v>
      </c>
      <c r="L80" s="37">
        <f ca="1">IF(OR(ISBLANK($B80),$B80="Total Geral"),"",IF(LEN($B80)&lt;6,"",VLOOKUP($B80,'[1]MEMÓRIA DE CÁLCULO'!$F:$AB,20,FALSE)))</f>
        <v>27.98</v>
      </c>
      <c r="M80" s="37">
        <f ca="1">IF(OR(ISBLANK($B80),$B80="Total Geral"),"",IF(LEN($B80)&lt;6,"",VLOOKUP($B80,'[1]MEMÓRIA DE CÁLCULO'!$F:$AB,21,FALSE)))</f>
        <v>27.26</v>
      </c>
      <c r="N80" s="38"/>
      <c r="O80" s="38"/>
      <c r="V80" s="3">
        <f ca="1">IF(ISBLANK($B80),0,COUNTIFS('[1]MEMÓRIA DE CÁLCULO'!$F:$F,'PLANILHA ORÇ.'!$B80))</f>
        <v>1</v>
      </c>
    </row>
    <row r="81" spans="2:22" ht="90" x14ac:dyDescent="0.25">
      <c r="B81" s="34" t="s">
        <v>80</v>
      </c>
      <c r="E81" s="2" t="str">
        <f t="shared" ca="1" si="0"/>
        <v>07.02.02</v>
      </c>
      <c r="F81" s="35" t="str">
        <f ca="1">IF(OR($E81="",$E81="Total Geral"),"",IF(LEN($E81)&lt;6,VLOOKUP($E81,'[1]MEMÓRIA DE CÁLCULO'!$F:$W,2,FALSE),VLOOKUP($E81,'[1]MEMÓRIA DE CÁLCULO'!$F:$W,5,FALSE)))</f>
        <v>CARGA E DESCARGA MECANICA DE AGREGADOS,TERRA,ESCOMBROS,MATERIAL A GRANEL,UTILIZANDO CAMINHAO BASCULANTE A OLEO DIESEL,COM CAPACIDADE UTIL DE 17T,CONSIDERANDO O TEMPO PARA CARGA,DESCARGA E MANOBRA,EXCLUSIVE DESPESAS COM A PA-CARREGADEIRA EMPREGADA NA CARGA,COM A CAPACIDADE DE 1,50M3</v>
      </c>
      <c r="G81" s="2" t="str">
        <f ca="1">IF(OR(ISBLANK($E81),$E81="Total Geral"),"",IF(LEN($E81)&lt;6,"",VLOOKUP($E81,'[1]MEMÓRIA DE CÁLCULO'!$F:$W,3,FALSE)))</f>
        <v>04.010.0047-0</v>
      </c>
      <c r="H81" s="2" t="str">
        <f ca="1">IF(OR(ISBLANK($B81),$B81="Total Geral"),"",IF(LEN($B81)&lt;6,"",VLOOKUP($B81,'[1]MEMÓRIA DE CÁLCULO'!$F:$W,4,FALSE)))</f>
        <v>04.010.0047-A</v>
      </c>
      <c r="I81" s="3" t="str">
        <f ca="1">IF(OR(ISBLANK($B81),$B81="Total Geral"),"",IF(LEN($B81)&lt;6,"",VLOOKUP($B81,'[1]MEMÓRIA DE CÁLCULO'!$F:$W,2,FALSE)))</f>
        <v>EMOP</v>
      </c>
      <c r="J81" s="3" t="str">
        <f ca="1">IF(OR(ISBLANK($B81),$B81="Total Geral"),"",IF(LEN($B81)&lt;6,"",VLOOKUP($B81,'[1]MEMÓRIA DE CÁLCULO'!$F:$W,17,FALSE)))</f>
        <v>T</v>
      </c>
      <c r="K81" s="36">
        <f ca="1">IF(OR(ISBLANK($B81),$B81="Total Geral"),"",IF(LEN($B81)&lt;6,"",VLOOKUP($B81,'[1]MEMÓRIA DE CÁLCULO'!$F:$W,18,FALSE)))</f>
        <v>187.27</v>
      </c>
      <c r="L81" s="37">
        <f ca="1">IF(OR(ISBLANK($B81),$B81="Total Geral"),"",IF(LEN($B81)&lt;6,"",VLOOKUP($B81,'[1]MEMÓRIA DE CÁLCULO'!$F:$AB,20,FALSE)))</f>
        <v>1.42</v>
      </c>
      <c r="M81" s="37">
        <f ca="1">IF(OR(ISBLANK($B81),$B81="Total Geral"),"",IF(LEN($B81)&lt;6,"",VLOOKUP($B81,'[1]MEMÓRIA DE CÁLCULO'!$F:$AB,21,FALSE)))</f>
        <v>1.39</v>
      </c>
      <c r="N81" s="38"/>
      <c r="O81" s="38"/>
      <c r="V81" s="3">
        <f ca="1">IF(ISBLANK($B81),0,COUNTIFS('[1]MEMÓRIA DE CÁLCULO'!$F:$F,'PLANILHA ORÇ.'!$B81))</f>
        <v>1</v>
      </c>
    </row>
    <row r="82" spans="2:22" ht="45" x14ac:dyDescent="0.25">
      <c r="B82" s="34" t="s">
        <v>81</v>
      </c>
      <c r="E82" s="2" t="str">
        <f t="shared" ca="1" si="0"/>
        <v>07.02.03</v>
      </c>
      <c r="F82" s="35" t="str">
        <f ca="1">IF(OR($E82="",$E82="Total Geral"),"",IF(LEN($E82)&lt;6,VLOOKUP($E82,'[1]MEMÓRIA DE CÁLCULO'!$F:$W,2,FALSE),VLOOKUP($E82,'[1]MEMÓRIA DE CÁLCULO'!$F:$W,5,FALSE)))</f>
        <v>CARGA DE MATERIAL COM PA-CARREGADEIRA DE 1,30M3,EXCLUSIVE DESPESAS COM O CAMINHAO,COMPREENDENDO TEMPO COM ESPERA E OPERACAO PARA CARGAS DE 50T POR DIA DE 8H</v>
      </c>
      <c r="G82" s="2" t="str">
        <f ca="1">IF(OR(ISBLANK($E82),$E82="Total Geral"),"",IF(LEN($E82)&lt;6,"",VLOOKUP($E82,'[1]MEMÓRIA DE CÁLCULO'!$F:$W,3,FALSE)))</f>
        <v>04.012.0071-1</v>
      </c>
      <c r="H82" s="2" t="str">
        <f ca="1">IF(OR(ISBLANK($B82),$B82="Total Geral"),"",IF(LEN($B82)&lt;6,"",VLOOKUP($B82,'[1]MEMÓRIA DE CÁLCULO'!$F:$W,4,FALSE)))</f>
        <v>04.012.0071-B</v>
      </c>
      <c r="I82" s="3" t="str">
        <f ca="1">IF(OR(ISBLANK($B82),$B82="Total Geral"),"",IF(LEN($B82)&lt;6,"",VLOOKUP($B82,'[1]MEMÓRIA DE CÁLCULO'!$F:$W,2,FALSE)))</f>
        <v>EMOP</v>
      </c>
      <c r="J82" s="3" t="str">
        <f ca="1">IF(OR(ISBLANK($B82),$B82="Total Geral"),"",IF(LEN($B82)&lt;6,"",VLOOKUP($B82,'[1]MEMÓRIA DE CÁLCULO'!$F:$W,17,FALSE)))</f>
        <v>T</v>
      </c>
      <c r="K82" s="36">
        <f ca="1">IF(OR(ISBLANK($B82),$B82="Total Geral"),"",IF(LEN($B82)&lt;6,"",VLOOKUP($B82,'[1]MEMÓRIA DE CÁLCULO'!$F:$W,18,FALSE)))</f>
        <v>187.27</v>
      </c>
      <c r="L82" s="37">
        <f ca="1">IF(OR(ISBLANK($B82),$B82="Total Geral"),"",IF(LEN($B82)&lt;6,"",VLOOKUP($B82,'[1]MEMÓRIA DE CÁLCULO'!$F:$AB,20,FALSE)))</f>
        <v>10.78</v>
      </c>
      <c r="M82" s="37">
        <f ca="1">IF(OR(ISBLANK($B82),$B82="Total Geral"),"",IF(LEN($B82)&lt;6,"",VLOOKUP($B82,'[1]MEMÓRIA DE CÁLCULO'!$F:$AB,21,FALSE)))</f>
        <v>10.5</v>
      </c>
      <c r="N82" s="38"/>
      <c r="O82" s="38"/>
      <c r="V82" s="3">
        <f ca="1">IF(ISBLANK($B82),0,COUNTIFS('[1]MEMÓRIA DE CÁLCULO'!$F:$F,'PLANILHA ORÇ.'!$B82))</f>
        <v>1</v>
      </c>
    </row>
    <row r="83" spans="2:22" ht="75" x14ac:dyDescent="0.25">
      <c r="B83" s="34" t="s">
        <v>82</v>
      </c>
      <c r="E83" s="2" t="str">
        <f t="shared" ca="1" si="0"/>
        <v>07.02.04</v>
      </c>
      <c r="F83" s="35" t="str">
        <f ca="1">IF(OR($E83="",$E83="Total Geral"),"",IF(LEN($E83)&lt;6,VLOOKUP($E83,'[1]MEMÓRIA DE CÁLCULO'!$F:$W,2,FALSE),VLOOKUP($E83,'[1]MEMÓRIA DE CÁLCULO'!$F:$W,5,FALSE)))</f>
        <v>TRANSPORTE DE CARGA DE QUALQUER NATUREZA,EXCLUSIVE AS DESPESAS DE CARGA E DESCARGA,TANTO DE ESPERA DO CAMINHAO COMO DO SERVENTE OU EQUIPAMENTO AUXILIAR,A VELOCIDADE MEDIA DE 40KM/H,EM CAMINHAO BASCULANTE A OLEO DIESEL,COM CAPACIDADE UTIL DE17T</v>
      </c>
      <c r="G83" s="2" t="str">
        <f ca="1">IF(OR(ISBLANK($E83),$E83="Total Geral"),"",IF(LEN($E83)&lt;6,"",VLOOKUP($E83,'[1]MEMÓRIA DE CÁLCULO'!$F:$W,3,FALSE)))</f>
        <v>04.005.0161-0</v>
      </c>
      <c r="H83" s="2" t="str">
        <f ca="1">IF(OR(ISBLANK($B83),$B83="Total Geral"),"",IF(LEN($B83)&lt;6,"",VLOOKUP($B83,'[1]MEMÓRIA DE CÁLCULO'!$F:$W,4,FALSE)))</f>
        <v>04.005.0161-A</v>
      </c>
      <c r="I83" s="3" t="str">
        <f ca="1">IF(OR(ISBLANK($B83),$B83="Total Geral"),"",IF(LEN($B83)&lt;6,"",VLOOKUP($B83,'[1]MEMÓRIA DE CÁLCULO'!$F:$W,2,FALSE)))</f>
        <v>EMOP</v>
      </c>
      <c r="J83" s="3" t="str">
        <f ca="1">IF(OR(ISBLANK($B83),$B83="Total Geral"),"",IF(LEN($B83)&lt;6,"",VLOOKUP($B83,'[1]MEMÓRIA DE CÁLCULO'!$F:$W,17,FALSE)))</f>
        <v>T X KM</v>
      </c>
      <c r="K83" s="36">
        <f ca="1">IF(OR(ISBLANK($B83),$B83="Total Geral"),"",IF(LEN($B83)&lt;6,"",VLOOKUP($B83,'[1]MEMÓRIA DE CÁLCULO'!$F:$W,18,FALSE)))</f>
        <v>1610.52</v>
      </c>
      <c r="L83" s="37">
        <f ca="1">IF(OR(ISBLANK($B83),$B83="Total Geral"),"",IF(LEN($B83)&lt;6,"",VLOOKUP($B83,'[1]MEMÓRIA DE CÁLCULO'!$F:$AB,20,FALSE)))</f>
        <v>0.8</v>
      </c>
      <c r="M83" s="37">
        <f ca="1">IF(OR(ISBLANK($B83),$B83="Total Geral"),"",IF(LEN($B83)&lt;6,"",VLOOKUP($B83,'[1]MEMÓRIA DE CÁLCULO'!$F:$AB,21,FALSE)))</f>
        <v>0.79</v>
      </c>
      <c r="N83" s="38"/>
      <c r="O83" s="38"/>
      <c r="V83" s="3">
        <f ca="1">IF(ISBLANK($B83),0,COUNTIFS('[1]MEMÓRIA DE CÁLCULO'!$F:$F,'PLANILHA ORÇ.'!$B83))</f>
        <v>1</v>
      </c>
    </row>
    <row r="84" spans="2:22" ht="45" x14ac:dyDescent="0.25">
      <c r="B84" s="34" t="s">
        <v>83</v>
      </c>
      <c r="E84" s="2" t="str">
        <f t="shared" ca="1" si="0"/>
        <v>07.02.05</v>
      </c>
      <c r="F84" s="35" t="str">
        <f ca="1">IF(OR($E84="",$E84="Total Geral"),"",IF(LEN($E84)&lt;6,VLOOKUP($E84,'[1]MEMÓRIA DE CÁLCULO'!$F:$W,2,FALSE),VLOOKUP($E84,'[1]MEMÓRIA DE CÁLCULO'!$F:$W,5,FALSE)))</f>
        <v>Serviço de disposição final de material inerte, proveniente de escavação em geral, em local adequado e licenciado por órgão ambiental competente, conforme legislação vigente.</v>
      </c>
      <c r="G84" s="2" t="str">
        <f ca="1">IF(OR(ISBLANK($E84),$E84="Total Geral"),"",IF(LEN($E84)&lt;6,"",VLOOKUP($E84,'[1]MEMÓRIA DE CÁLCULO'!$F:$W,3,FALSE)))</f>
        <v>TC 10.05.0701 (/)</v>
      </c>
      <c r="H84" s="2" t="str">
        <f ca="1">IF(OR(ISBLANK($B84),$B84="Total Geral"),"",IF(LEN($B84)&lt;6,"",VLOOKUP($B84,'[1]MEMÓRIA DE CÁLCULO'!$F:$W,4,FALSE)))</f>
        <v>TC 10.05.0701 (/)</v>
      </c>
      <c r="I84" s="3" t="str">
        <f ca="1">IF(OR(ISBLANK($B84),$B84="Total Geral"),"",IF(LEN($B84)&lt;6,"",VLOOKUP($B84,'[1]MEMÓRIA DE CÁLCULO'!$F:$W,2,FALSE)))</f>
        <v>SCO</v>
      </c>
      <c r="J84" s="3" t="str">
        <f ca="1">IF(OR(ISBLANK($B84),$B84="Total Geral"),"",IF(LEN($B84)&lt;6,"",VLOOKUP($B84,'[1]MEMÓRIA DE CÁLCULO'!$F:$W,17,FALSE)))</f>
        <v>t</v>
      </c>
      <c r="K84" s="36">
        <f ca="1">IF(OR(ISBLANK($B84),$B84="Total Geral"),"",IF(LEN($B84)&lt;6,"",VLOOKUP($B84,'[1]MEMÓRIA DE CÁLCULO'!$F:$W,18,FALSE)))</f>
        <v>187.27</v>
      </c>
      <c r="L84" s="37">
        <f ca="1">IF(OR(ISBLANK($B84),$B84="Total Geral"),"",IF(LEN($B84)&lt;6,"",VLOOKUP($B84,'[1]MEMÓRIA DE CÁLCULO'!$F:$AB,20,FALSE)))</f>
        <v>8.44</v>
      </c>
      <c r="M84" s="37">
        <f ca="1">IF(OR(ISBLANK($B84),$B84="Total Geral"),"",IF(LEN($B84)&lt;6,"",VLOOKUP($B84,'[1]MEMÓRIA DE CÁLCULO'!$F:$AB,21,FALSE)))</f>
        <v>8.44</v>
      </c>
      <c r="N84" s="38"/>
      <c r="O84" s="38"/>
      <c r="R84" s="2">
        <v>4750.5</v>
      </c>
      <c r="S84" s="2" t="b">
        <f ca="1">K84=R84</f>
        <v>0</v>
      </c>
      <c r="V84" s="3">
        <f ca="1">IF(ISBLANK($B84),0,COUNTIFS('[1]MEMÓRIA DE CÁLCULO'!$F:$F,'PLANILHA ORÇ.'!$B84))</f>
        <v>1</v>
      </c>
    </row>
    <row r="85" spans="2:22" ht="30" x14ac:dyDescent="0.25">
      <c r="B85" s="34" t="s">
        <v>84</v>
      </c>
      <c r="E85" s="2" t="str">
        <f t="shared" ca="1" si="0"/>
        <v>07.02.06</v>
      </c>
      <c r="F85" s="35" t="str">
        <f ca="1">IF(OR($E85="",$E85="Total Geral"),"",IF(LEN($E85)&lt;6,VLOOKUP($E85,'[1]MEMÓRIA DE CÁLCULO'!$F:$W,2,FALSE),VLOOKUP($E85,'[1]MEMÓRIA DE CÁLCULO'!$F:$W,5,FALSE)))</f>
        <v>TRANSPORTE DE MATERIAIS ENCOSTA ACIMA,SERVICO INTEIRAMENTE MANUAL,INCLUSIVE CARGA E DESCARGA</v>
      </c>
      <c r="G85" s="2" t="str">
        <f ca="1">IF(OR(ISBLANK($E85),$E85="Total Geral"),"",IF(LEN($E85)&lt;6,"",VLOOKUP($E85,'[1]MEMÓRIA DE CÁLCULO'!$F:$W,3,FALSE)))</f>
        <v>05.001.0185-0</v>
      </c>
      <c r="H85" s="2" t="str">
        <f ca="1">IF(OR(ISBLANK($B85),$B85="Total Geral"),"",IF(LEN($B85)&lt;6,"",VLOOKUP($B85,'[1]MEMÓRIA DE CÁLCULO'!$F:$W,4,FALSE)))</f>
        <v>05.001.0185-A</v>
      </c>
      <c r="I85" s="3" t="str">
        <f ca="1">IF(OR(ISBLANK($B85),$B85="Total Geral"),"",IF(LEN($B85)&lt;6,"",VLOOKUP($B85,'[1]MEMÓRIA DE CÁLCULO'!$F:$W,2,FALSE)))</f>
        <v>EMOP</v>
      </c>
      <c r="J85" s="3" t="str">
        <f ca="1">IF(OR(ISBLANK($B85),$B85="Total Geral"),"",IF(LEN($B85)&lt;6,"",VLOOKUP($B85,'[1]MEMÓRIA DE CÁLCULO'!$F:$W,17,FALSE)))</f>
        <v>TXM</v>
      </c>
      <c r="K85" s="36">
        <f ca="1">IF(OR(ISBLANK($B85),$B85="Total Geral"),"",IF(LEN($B85)&lt;6,"",VLOOKUP($B85,'[1]MEMÓRIA DE CÁLCULO'!$F:$W,18,FALSE)))</f>
        <v>71.59</v>
      </c>
      <c r="L85" s="37">
        <f ca="1">IF(OR(ISBLANK($B85),$B85="Total Geral"),"",IF(LEN($B85)&lt;6,"",VLOOKUP($B85,'[1]MEMÓRIA DE CÁLCULO'!$F:$AB,20,FALSE)))</f>
        <v>1.87</v>
      </c>
      <c r="M85" s="37">
        <f ca="1">IF(OR(ISBLANK($B85),$B85="Total Geral"),"",IF(LEN($B85)&lt;6,"",VLOOKUP($B85,'[1]MEMÓRIA DE CÁLCULO'!$F:$AB,21,FALSE)))</f>
        <v>1.68</v>
      </c>
      <c r="N85" s="38"/>
      <c r="O85" s="38"/>
      <c r="R85" s="2">
        <v>3104</v>
      </c>
      <c r="S85" s="2" t="b">
        <f t="shared" ref="S85:S111" ca="1" si="1">K85=R85</f>
        <v>0</v>
      </c>
      <c r="V85" s="3">
        <f ca="1">IF(ISBLANK($B85),0,COUNTIFS('[1]MEMÓRIA DE CÁLCULO'!$F:$F,'PLANILHA ORÇ.'!$B85))</f>
        <v>1</v>
      </c>
    </row>
    <row r="86" spans="2:22" ht="60" x14ac:dyDescent="0.25">
      <c r="B86" s="34" t="s">
        <v>85</v>
      </c>
      <c r="E86" s="2" t="str">
        <f t="shared" ca="1" si="0"/>
        <v>07.02.07</v>
      </c>
      <c r="F86" s="35" t="str">
        <f ca="1">IF(OR($E86="",$E86="Total Geral"),"",IF(LEN($E86)&lt;6,VLOOKUP($E86,'[1]MEMÓRIA DE CÁLCULO'!$F:$W,2,FALSE),VLOOKUP($E86,'[1]MEMÓRIA DE CÁLCULO'!$F:$W,5,FALSE)))</f>
        <v>BARRAGEM PROVISORIA OU ENSECADEIRA, PARA DESVIO DE PEQUENOSCURSOS D'AGUA,COM SACOS DE AREIA EMPILHADOS,INCLUSIVE FORNECIMENTO DOS MATERIAIS,ENSACAMENTO,EMPILHAMENTO E RETIRADA</v>
      </c>
      <c r="G86" s="2" t="str">
        <f ca="1">IF(OR(ISBLANK($E86),$E86="Total Geral"),"",IF(LEN($E86)&lt;6,"",VLOOKUP($E86,'[1]MEMÓRIA DE CÁLCULO'!$F:$W,3,FALSE)))</f>
        <v>06.085.0058-0</v>
      </c>
      <c r="H86" s="2" t="str">
        <f ca="1">IF(OR(ISBLANK($B86),$B86="Total Geral"),"",IF(LEN($B86)&lt;6,"",VLOOKUP($B86,'[1]MEMÓRIA DE CÁLCULO'!$F:$W,4,FALSE)))</f>
        <v>06.085.0058-A</v>
      </c>
      <c r="I86" s="3" t="str">
        <f ca="1">IF(OR(ISBLANK($B86),$B86="Total Geral"),"",IF(LEN($B86)&lt;6,"",VLOOKUP($B86,'[1]MEMÓRIA DE CÁLCULO'!$F:$W,2,FALSE)))</f>
        <v>EMOP</v>
      </c>
      <c r="J86" s="3" t="str">
        <f ca="1">IF(OR(ISBLANK($B86),$B86="Total Geral"),"",IF(LEN($B86)&lt;6,"",VLOOKUP($B86,'[1]MEMÓRIA DE CÁLCULO'!$F:$W,17,FALSE)))</f>
        <v>M3</v>
      </c>
      <c r="K86" s="36">
        <f ca="1">IF(OR(ISBLANK($B86),$B86="Total Geral"),"",IF(LEN($B86)&lt;6,"",VLOOKUP($B86,'[1]MEMÓRIA DE CÁLCULO'!$F:$W,18,FALSE)))</f>
        <v>88</v>
      </c>
      <c r="L86" s="37">
        <f ca="1">IF(OR(ISBLANK($B86),$B86="Total Geral"),"",IF(LEN($B86)&lt;6,"",VLOOKUP($B86,'[1]MEMÓRIA DE CÁLCULO'!$F:$AB,20,FALSE)))</f>
        <v>465.4</v>
      </c>
      <c r="M86" s="37">
        <f ca="1">IF(OR(ISBLANK($B86),$B86="Total Geral"),"",IF(LEN($B86)&lt;6,"",VLOOKUP($B86,'[1]MEMÓRIA DE CÁLCULO'!$F:$AB,21,FALSE)))</f>
        <v>430.22</v>
      </c>
      <c r="N86" s="38"/>
      <c r="O86" s="38"/>
      <c r="R86" s="2">
        <v>4035.2</v>
      </c>
      <c r="S86" s="2" t="b">
        <f t="shared" ca="1" si="1"/>
        <v>0</v>
      </c>
      <c r="V86" s="3">
        <f ca="1">IF(ISBLANK($B86),0,COUNTIFS('[1]MEMÓRIA DE CÁLCULO'!$F:$F,'PLANILHA ORÇ.'!$B86))</f>
        <v>1</v>
      </c>
    </row>
    <row r="87" spans="2:22" ht="30" x14ac:dyDescent="0.25">
      <c r="B87" s="34" t="s">
        <v>86</v>
      </c>
      <c r="E87" s="2" t="str">
        <f t="shared" ca="1" si="0"/>
        <v>07.02.08</v>
      </c>
      <c r="F87" s="35" t="str">
        <f ca="1">IF(OR($E87="",$E87="Total Geral"),"",IF(LEN($E87)&lt;6,VLOOKUP($E87,'[1]MEMÓRIA DE CÁLCULO'!$F:$W,2,FALSE),VLOOKUP($E87,'[1]MEMÓRIA DE CÁLCULO'!$F:$W,5,FALSE)))</f>
        <v>Camada vertical drenante feita com areia, inclusive fornecimento do material.</v>
      </c>
      <c r="G87" s="2" t="str">
        <f ca="1">IF(OR(ISBLANK($E87),$E87="Total Geral"),"",IF(LEN($E87)&lt;6,"",VLOOKUP($E87,'[1]MEMÓRIA DE CÁLCULO'!$F:$W,3,FALSE)))</f>
        <v>DR 55.05.0056 (/)</v>
      </c>
      <c r="H87" s="2" t="str">
        <f ca="1">IF(OR(ISBLANK($B87),$B87="Total Geral"),"",IF(LEN($B87)&lt;6,"",VLOOKUP($B87,'[1]MEMÓRIA DE CÁLCULO'!$F:$W,4,FALSE)))</f>
        <v>DR 54.05.0056 (/)</v>
      </c>
      <c r="I87" s="3" t="str">
        <f ca="1">IF(OR(ISBLANK($B87),$B87="Total Geral"),"",IF(LEN($B87)&lt;6,"",VLOOKUP($B87,'[1]MEMÓRIA DE CÁLCULO'!$F:$W,2,FALSE)))</f>
        <v>SCO</v>
      </c>
      <c r="J87" s="3" t="str">
        <f ca="1">IF(OR(ISBLANK($B87),$B87="Total Geral"),"",IF(LEN($B87)&lt;6,"",VLOOKUP($B87,'[1]MEMÓRIA DE CÁLCULO'!$F:$W,17,FALSE)))</f>
        <v>m3</v>
      </c>
      <c r="K87" s="36">
        <f ca="1">IF(OR(ISBLANK($B87),$B87="Total Geral"),"",IF(LEN($B87)&lt;6,"",VLOOKUP($B87,'[1]MEMÓRIA DE CÁLCULO'!$F:$W,18,FALSE)))</f>
        <v>57.75</v>
      </c>
      <c r="L87" s="37">
        <f ca="1">IF(OR(ISBLANK($B87),$B87="Total Geral"),"",IF(LEN($B87)&lt;6,"",VLOOKUP($B87,'[1]MEMÓRIA DE CÁLCULO'!$F:$AB,20,FALSE)))</f>
        <v>170.61</v>
      </c>
      <c r="M87" s="37">
        <f ca="1">IF(OR(ISBLANK($B87),$B87="Total Geral"),"",IF(LEN($B87)&lt;6,"",VLOOKUP($B87,'[1]MEMÓRIA DE CÁLCULO'!$F:$AB,21,FALSE)))</f>
        <v>165.36</v>
      </c>
      <c r="N87" s="38"/>
      <c r="O87" s="38"/>
      <c r="R87" s="2">
        <v>8163.35</v>
      </c>
      <c r="S87" s="2" t="b">
        <f t="shared" ca="1" si="1"/>
        <v>0</v>
      </c>
      <c r="V87" s="3">
        <f ca="1">IF(ISBLANK($B87),0,COUNTIFS('[1]MEMÓRIA DE CÁLCULO'!$F:$F,'PLANILHA ORÇ.'!$B87))</f>
        <v>1</v>
      </c>
    </row>
    <row r="88" spans="2:22" ht="90" x14ac:dyDescent="0.25">
      <c r="B88" s="34" t="s">
        <v>87</v>
      </c>
      <c r="E88" s="2" t="str">
        <f t="shared" ca="1" si="0"/>
        <v>07.02.09</v>
      </c>
      <c r="F88" s="35" t="str">
        <f ca="1">IF(OR($E88="",$E88="Total Geral"),"",IF(LEN($E88)&lt;6,VLOOKUP($E88,'[1]MEMÓRIA DE CÁLCULO'!$F:$W,2,FALSE),VLOOKUP($E88,'[1]MEMÓRIA DE CÁLCULO'!$F:$W,5,FALSE)))</f>
        <v>ESCORAMENTO TUBULAR(ALUGUEL)COM TUBOS METALICOS,NA DENSIDADEDE 5,00M DE TUBO EQUIPADO POR M3 DE ESCORAMENTO,PAGO PELO VOLUME DESTE E PELO TEMPO NECESSARIO,DESDE A ENTREGA DO MATERIAL NA OBRA,NA OCASIAO APROPRIADA ATE SUA CARGA,PARA DEVOLUCAO,LOGO QUE DESNECESSARIA</v>
      </c>
      <c r="G88" s="2" t="str">
        <f ca="1">IF(OR(ISBLANK($E88),$E88="Total Geral"),"",IF(LEN($E88)&lt;6,"",VLOOKUP($E88,'[1]MEMÓRIA DE CÁLCULO'!$F:$W,3,FALSE)))</f>
        <v>11.050.0001-1</v>
      </c>
      <c r="H88" s="2" t="str">
        <f ca="1">IF(OR(ISBLANK($B88),$B88="Total Geral"),"",IF(LEN($B88)&lt;6,"",VLOOKUP($B88,'[1]MEMÓRIA DE CÁLCULO'!$F:$W,4,FALSE)))</f>
        <v>11.050.0001-B</v>
      </c>
      <c r="I88" s="3" t="str">
        <f ca="1">IF(OR(ISBLANK($B88),$B88="Total Geral"),"",IF(LEN($B88)&lt;6,"",VLOOKUP($B88,'[1]MEMÓRIA DE CÁLCULO'!$F:$W,2,FALSE)))</f>
        <v>EMOP</v>
      </c>
      <c r="J88" s="3" t="str">
        <f ca="1">IF(OR(ISBLANK($B88),$B88="Total Geral"),"",IF(LEN($B88)&lt;6,"",VLOOKUP($B88,'[1]MEMÓRIA DE CÁLCULO'!$F:$W,17,FALSE)))</f>
        <v>M3XMES</v>
      </c>
      <c r="K88" s="36">
        <f ca="1">IF(OR(ISBLANK($B88),$B88="Total Geral"),"",IF(LEN($B88)&lt;6,"",VLOOKUP($B88,'[1]MEMÓRIA DE CÁLCULO'!$F:$W,18,FALSE)))</f>
        <v>3029.4</v>
      </c>
      <c r="L88" s="37">
        <f ca="1">IF(OR(ISBLANK($B88),$B88="Total Geral"),"",IF(LEN($B88)&lt;6,"",VLOOKUP($B88,'[1]MEMÓRIA DE CÁLCULO'!$F:$AB,20,FALSE)))</f>
        <v>22.9</v>
      </c>
      <c r="M88" s="37">
        <f ca="1">IF(OR(ISBLANK($B88),$B88="Total Geral"),"",IF(LEN($B88)&lt;6,"",VLOOKUP($B88,'[1]MEMÓRIA DE CÁLCULO'!$F:$AB,21,FALSE)))</f>
        <v>22.9</v>
      </c>
      <c r="N88" s="38"/>
      <c r="O88" s="38"/>
      <c r="R88" s="2">
        <v>289798.92</v>
      </c>
      <c r="S88" s="2" t="b">
        <f t="shared" ca="1" si="1"/>
        <v>0</v>
      </c>
      <c r="V88" s="3">
        <f ca="1">IF(ISBLANK($B88),0,COUNTIFS('[1]MEMÓRIA DE CÁLCULO'!$F:$F,'PLANILHA ORÇ.'!$B88))</f>
        <v>1</v>
      </c>
    </row>
    <row r="89" spans="2:22" ht="105" x14ac:dyDescent="0.25">
      <c r="B89" s="34" t="s">
        <v>88</v>
      </c>
      <c r="E89" s="2" t="str">
        <f t="shared" ca="1" si="0"/>
        <v>07.02.10</v>
      </c>
      <c r="F89" s="35" t="str">
        <f ca="1">IF(OR($E89="",$E89="Total Geral"),"",IF(LEN($E89)&lt;6,VLOOKUP($E89,'[1]MEMÓRIA DE CÁLCULO'!$F:$W,2,FALSE),VLOOKUP($E89,'[1]MEMÓRIA DE CÁLCULO'!$F:$W,5,FALSE)))</f>
        <v>MONTAGEM E DESMONTAGEM DE ESCORAMENTO TUBULAR NORMAL,NA DENSIDADE DE 5,00M DE TUBO POR M3 DE ESCORAMENTO,COMPREENDENDO TRANSPORTE DO MATERIAL PARA OBRA E DESTA PARA O DEPOSITO,INCLUSIVE CARGA E DESCARGA.O CUSTO E DADO POR M3 DE ESCORAMENTO,CONTADO DAS SAPATAS ATE AS EXTREMIDADES SUPERIORES DOS TUBOS,SENDO PAGOS 60% NA MONTAGEM E 40% NA DESMONTAGEM</v>
      </c>
      <c r="G89" s="2" t="str">
        <f ca="1">IF(OR(ISBLANK($E89),$E89="Total Geral"),"",IF(LEN($E89)&lt;6,"",VLOOKUP($E89,'[1]MEMÓRIA DE CÁLCULO'!$F:$W,3,FALSE)))</f>
        <v>11.055.0001-1</v>
      </c>
      <c r="H89" s="2" t="str">
        <f ca="1">IF(OR(ISBLANK($B89),$B89="Total Geral"),"",IF(LEN($B89)&lt;6,"",VLOOKUP($B89,'[1]MEMÓRIA DE CÁLCULO'!$F:$W,4,FALSE)))</f>
        <v>11.055.0001-B</v>
      </c>
      <c r="I89" s="3" t="str">
        <f ca="1">IF(OR(ISBLANK($B89),$B89="Total Geral"),"",IF(LEN($B89)&lt;6,"",VLOOKUP($B89,'[1]MEMÓRIA DE CÁLCULO'!$F:$W,2,FALSE)))</f>
        <v>EMOP</v>
      </c>
      <c r="J89" s="3" t="str">
        <f ca="1">IF(OR(ISBLANK($B89),$B89="Total Geral"),"",IF(LEN($B89)&lt;6,"",VLOOKUP($B89,'[1]MEMÓRIA DE CÁLCULO'!$F:$W,17,FALSE)))</f>
        <v>M3</v>
      </c>
      <c r="K89" s="36">
        <f ca="1">IF(OR(ISBLANK($B89),$B89="Total Geral"),"",IF(LEN($B89)&lt;6,"",VLOOKUP($B89,'[1]MEMÓRIA DE CÁLCULO'!$F:$W,18,FALSE)))</f>
        <v>11</v>
      </c>
      <c r="L89" s="37">
        <f ca="1">IF(OR(ISBLANK($B89),$B89="Total Geral"),"",IF(LEN($B89)&lt;6,"",VLOOKUP($B89,'[1]MEMÓRIA DE CÁLCULO'!$F:$AB,20,FALSE)))</f>
        <v>25.79</v>
      </c>
      <c r="M89" s="37">
        <f ca="1">IF(OR(ISBLANK($B89),$B89="Total Geral"),"",IF(LEN($B89)&lt;6,"",VLOOKUP($B89,'[1]MEMÓRIA DE CÁLCULO'!$F:$AB,21,FALSE)))</f>
        <v>23.47</v>
      </c>
      <c r="N89" s="38"/>
      <c r="O89" s="38"/>
      <c r="R89" s="2">
        <v>8163.35</v>
      </c>
      <c r="S89" s="2" t="b">
        <f t="shared" ca="1" si="1"/>
        <v>0</v>
      </c>
      <c r="V89" s="3">
        <f ca="1">IF(ISBLANK($B89),0,COUNTIFS('[1]MEMÓRIA DE CÁLCULO'!$F:$F,'PLANILHA ORÇ.'!$B89))</f>
        <v>1</v>
      </c>
    </row>
    <row r="90" spans="2:22" ht="45" x14ac:dyDescent="0.25">
      <c r="B90" s="34" t="s">
        <v>89</v>
      </c>
      <c r="E90" s="2" t="str">
        <f t="shared" ref="E90:E153" ca="1" si="2">IF(OFFSET(E90,0,-3)=0,"",OFFSET(E90,0,-3))</f>
        <v>07.02.11</v>
      </c>
      <c r="F90" s="35" t="str">
        <f ca="1">IF(OR($E90="",$E90="Total Geral"),"",IF(LEN($E90)&lt;6,VLOOKUP($E90,'[1]MEMÓRIA DE CÁLCULO'!$F:$W,2,FALSE),VLOOKUP($E90,'[1]MEMÓRIA DE CÁLCULO'!$F:$W,5,FALSE)))</f>
        <v>PLATAFORMA OU PASSARELA DE MADEIRA DE 1ª,CONSIDERANDO-SE APROVEITAMENTO DA  MADEIRA 20 VEZES,EXCLUSIVE ANDAIME OU OUTROSUPORTE E MOVIMENTACAO(VIDE ITEM 05.008.0008)</v>
      </c>
      <c r="G90" s="2" t="str">
        <f ca="1">IF(OR(ISBLANK($E90),$E90="Total Geral"),"",IF(LEN($E90)&lt;6,"",VLOOKUP($E90,'[1]MEMÓRIA DE CÁLCULO'!$F:$W,3,FALSE)))</f>
        <v>05.005.0012-1</v>
      </c>
      <c r="H90" s="2" t="str">
        <f ca="1">IF(OR(ISBLANK($B90),$B90="Total Geral"),"",IF(LEN($B90)&lt;6,"",VLOOKUP($B90,'[1]MEMÓRIA DE CÁLCULO'!$F:$W,4,FALSE)))</f>
        <v>05.005.0012-B</v>
      </c>
      <c r="I90" s="3" t="str">
        <f ca="1">IF(OR(ISBLANK($B90),$B90="Total Geral"),"",IF(LEN($B90)&lt;6,"",VLOOKUP($B90,'[1]MEMÓRIA DE CÁLCULO'!$F:$W,2,FALSE)))</f>
        <v>EMOP</v>
      </c>
      <c r="J90" s="3" t="str">
        <f ca="1">IF(OR(ISBLANK($B90),$B90="Total Geral"),"",IF(LEN($B90)&lt;6,"",VLOOKUP($B90,'[1]MEMÓRIA DE CÁLCULO'!$F:$W,17,FALSE)))</f>
        <v>M2</v>
      </c>
      <c r="K90" s="36">
        <f ca="1">IF(OR(ISBLANK($B90),$B90="Total Geral"),"",IF(LEN($B90)&lt;6,"",VLOOKUP($B90,'[1]MEMÓRIA DE CÁLCULO'!$F:$W,18,FALSE)))</f>
        <v>110.16</v>
      </c>
      <c r="L90" s="37">
        <f ca="1">IF(OR(ISBLANK($B90),$B90="Total Geral"),"",IF(LEN($B90)&lt;6,"",VLOOKUP($B90,'[1]MEMÓRIA DE CÁLCULO'!$F:$AB,20,FALSE)))</f>
        <v>4.5999999999999996</v>
      </c>
      <c r="M90" s="37">
        <f ca="1">IF(OR(ISBLANK($B90),$B90="Total Geral"),"",IF(LEN($B90)&lt;6,"",VLOOKUP($B90,'[1]MEMÓRIA DE CÁLCULO'!$F:$AB,21,FALSE)))</f>
        <v>4.5999999999999996</v>
      </c>
      <c r="N90" s="38"/>
      <c r="O90" s="38"/>
      <c r="R90" s="2">
        <v>10560</v>
      </c>
      <c r="S90" s="2" t="b">
        <f t="shared" ca="1" si="1"/>
        <v>0</v>
      </c>
      <c r="V90" s="3">
        <f ca="1">IF(ISBLANK($B90),0,COUNTIFS('[1]MEMÓRIA DE CÁLCULO'!$F:$F,'PLANILHA ORÇ.'!$B90))</f>
        <v>1</v>
      </c>
    </row>
    <row r="91" spans="2:22" ht="30" x14ac:dyDescent="0.25">
      <c r="B91" s="34" t="s">
        <v>90</v>
      </c>
      <c r="E91" s="2" t="str">
        <f t="shared" ca="1" si="2"/>
        <v>07.02.12</v>
      </c>
      <c r="F91" s="35" t="str">
        <f ca="1">IF(OR($E91="",$E91="Total Geral"),"",IF(LEN($E91)&lt;6,VLOOKUP($E91,'[1]MEMÓRIA DE CÁLCULO'!$F:$W,2,FALSE),VLOOKUP($E91,'[1]MEMÓRIA DE CÁLCULO'!$F:$W,5,FALSE)))</f>
        <v>MOVIMENTACAO VERTICAL OU HORIZONTAL DE PLATAFORMA OU PASSARELA</v>
      </c>
      <c r="G91" s="2" t="str">
        <f ca="1">IF(OR(ISBLANK($E91),$E91="Total Geral"),"",IF(LEN($E91)&lt;6,"",VLOOKUP($E91,'[1]MEMÓRIA DE CÁLCULO'!$F:$W,3,FALSE)))</f>
        <v>05.008.0008-1</v>
      </c>
      <c r="H91" s="2" t="str">
        <f ca="1">IF(OR(ISBLANK($B91),$B91="Total Geral"),"",IF(LEN($B91)&lt;6,"",VLOOKUP($B91,'[1]MEMÓRIA DE CÁLCULO'!$F:$W,4,FALSE)))</f>
        <v>05.008.0008-B</v>
      </c>
      <c r="I91" s="3" t="str">
        <f ca="1">IF(OR(ISBLANK($B91),$B91="Total Geral"),"",IF(LEN($B91)&lt;6,"",VLOOKUP($B91,'[1]MEMÓRIA DE CÁLCULO'!$F:$W,2,FALSE)))</f>
        <v>EMOP</v>
      </c>
      <c r="J91" s="3" t="str">
        <f ca="1">IF(OR(ISBLANK($B91),$B91="Total Geral"),"",IF(LEN($B91)&lt;6,"",VLOOKUP($B91,'[1]MEMÓRIA DE CÁLCULO'!$F:$W,17,FALSE)))</f>
        <v>M2</v>
      </c>
      <c r="K91" s="36">
        <f ca="1">IF(OR(ISBLANK($B91),$B91="Total Geral"),"",IF(LEN($B91)&lt;6,"",VLOOKUP($B91,'[1]MEMÓRIA DE CÁLCULO'!$F:$W,18,FALSE)))</f>
        <v>110.16</v>
      </c>
      <c r="L91" s="37">
        <f ca="1">IF(OR(ISBLANK($B91),$B91="Total Geral"),"",IF(LEN($B91)&lt;6,"",VLOOKUP($B91,'[1]MEMÓRIA DE CÁLCULO'!$F:$AB,20,FALSE)))</f>
        <v>0.68</v>
      </c>
      <c r="M91" s="37">
        <f ca="1">IF(OR(ISBLANK($B91),$B91="Total Geral"),"",IF(LEN($B91)&lt;6,"",VLOOKUP($B91,'[1]MEMÓRIA DE CÁLCULO'!$F:$AB,21,FALSE)))</f>
        <v>0.61</v>
      </c>
      <c r="N91" s="38"/>
      <c r="O91" s="38"/>
      <c r="R91" s="2">
        <v>2120</v>
      </c>
      <c r="S91" s="2" t="b">
        <f t="shared" ca="1" si="1"/>
        <v>0</v>
      </c>
      <c r="V91" s="3">
        <f ca="1">IF(ISBLANK($B91),0,COUNTIFS('[1]MEMÓRIA DE CÁLCULO'!$F:$F,'PLANILHA ORÇ.'!$B91))</f>
        <v>1</v>
      </c>
    </row>
    <row r="92" spans="2:22" ht="60" x14ac:dyDescent="0.25">
      <c r="B92" s="34" t="s">
        <v>91</v>
      </c>
      <c r="E92" s="2" t="str">
        <f t="shared" ca="1" si="2"/>
        <v>07.02.13</v>
      </c>
      <c r="F92" s="35" t="str">
        <f ca="1">IF(OR($E92="",$E92="Total Geral"),"",IF(LEN($E92)&lt;6,VLOOKUP($E92,'[1]MEMÓRIA DE CÁLCULO'!$F:$W,2,FALSE),VLOOKUP($E92,'[1]MEMÓRIA DE CÁLCULO'!$F:$W,5,FALSE)))</f>
        <v>ESCADA DE MADEIRA DE 3ª EXECUTADA SOBRE TERRENO COM INCLINACAO MEDIA SUPERIOR A 45°,COM 0,80M DE LARGURA,CONSIDERANDO 30% DE APROVEITAMENTO DA MADEIRA,EXCLUSIVE ANCORAGEM</v>
      </c>
      <c r="G92" s="2" t="str">
        <f ca="1">IF(OR(ISBLANK($E92),$E92="Total Geral"),"",IF(LEN($E92)&lt;6,"",VLOOKUP($E92,'[1]MEMÓRIA DE CÁLCULO'!$F:$W,3,FALSE)))</f>
        <v>05.005.0019-0</v>
      </c>
      <c r="H92" s="2" t="str">
        <f ca="1">IF(OR(ISBLANK($B92),$B92="Total Geral"),"",IF(LEN($B92)&lt;6,"",VLOOKUP($B92,'[1]MEMÓRIA DE CÁLCULO'!$F:$W,4,FALSE)))</f>
        <v>05.005.0019-A</v>
      </c>
      <c r="I92" s="3" t="str">
        <f ca="1">IF(OR(ISBLANK($B92),$B92="Total Geral"),"",IF(LEN($B92)&lt;6,"",VLOOKUP($B92,'[1]MEMÓRIA DE CÁLCULO'!$F:$W,2,FALSE)))</f>
        <v>EMOP</v>
      </c>
      <c r="J92" s="3" t="str">
        <f ca="1">IF(OR(ISBLANK($B92),$B92="Total Geral"),"",IF(LEN($B92)&lt;6,"",VLOOKUP($B92,'[1]MEMÓRIA DE CÁLCULO'!$F:$W,17,FALSE)))</f>
        <v>M</v>
      </c>
      <c r="K92" s="36">
        <f ca="1">IF(OR(ISBLANK($B92),$B92="Total Geral"),"",IF(LEN($B92)&lt;6,"",VLOOKUP($B92,'[1]MEMÓRIA DE CÁLCULO'!$F:$W,18,FALSE)))</f>
        <v>10</v>
      </c>
      <c r="L92" s="37">
        <f ca="1">IF(OR(ISBLANK($B92),$B92="Total Geral"),"",IF(LEN($B92)&lt;6,"",VLOOKUP($B92,'[1]MEMÓRIA DE CÁLCULO'!$F:$AB,20,FALSE)))</f>
        <v>174.17</v>
      </c>
      <c r="M92" s="37">
        <f ca="1">IF(OR(ISBLANK($B92),$B92="Total Geral"),"",IF(LEN($B92)&lt;6,"",VLOOKUP($B92,'[1]MEMÓRIA DE CÁLCULO'!$F:$AB,21,FALSE)))</f>
        <v>161.09</v>
      </c>
      <c r="N92" s="38"/>
      <c r="O92" s="38"/>
      <c r="R92" s="2">
        <v>596.25</v>
      </c>
      <c r="S92" s="2" t="b">
        <f t="shared" ca="1" si="1"/>
        <v>0</v>
      </c>
      <c r="V92" s="3">
        <f ca="1">IF(ISBLANK($B92),0,COUNTIFS('[1]MEMÓRIA DE CÁLCULO'!$F:$F,'PLANILHA ORÇ.'!$B92))</f>
        <v>1</v>
      </c>
    </row>
    <row r="93" spans="2:22" ht="45" x14ac:dyDescent="0.25">
      <c r="B93" s="34" t="s">
        <v>92</v>
      </c>
      <c r="E93" s="2" t="str">
        <f t="shared" ca="1" si="2"/>
        <v>07.02.14</v>
      </c>
      <c r="F93" s="35" t="str">
        <f ca="1">IF(OR($E93="",$E93="Total Geral"),"",IF(LEN($E93)&lt;6,VLOOKUP($E93,'[1]MEMÓRIA DE CÁLCULO'!$F:$W,2,FALSE),VLOOKUP($E93,'[1]MEMÓRIA DE CÁLCULO'!$F:$W,5,FALSE)))</f>
        <v>LINHA DE VIDA HORIZONTAL PROVISÓRIA EM CABO DE AÇO PARA CONSTRUÇÃO DE ESTRUTURAS, INCLUSIVE POSTE E PROLONGADOR, EXCLUSIVE PROJETO E ART</v>
      </c>
      <c r="G93" s="2" t="str">
        <f ca="1">IF(OR(ISBLANK($E93),$E93="Total Geral"),"",IF(LEN($E93)&lt;6,"",VLOOKUP($E93,'[1]MEMÓRIA DE CÁLCULO'!$F:$W,3,FALSE)))</f>
        <v>05.005.0901-5</v>
      </c>
      <c r="H93" s="2" t="str">
        <f ca="1">IF(OR(ISBLANK($B93),$B93="Total Geral"),"",IF(LEN($B93)&lt;6,"",VLOOKUP($B93,'[1]MEMÓRIA DE CÁLCULO'!$F:$W,4,FALSE)))</f>
        <v>05.005.0901-F</v>
      </c>
      <c r="I93" s="3" t="str">
        <f ca="1">IF(OR(ISBLANK($B93),$B93="Total Geral"),"",IF(LEN($B93)&lt;6,"",VLOOKUP($B93,'[1]MEMÓRIA DE CÁLCULO'!$F:$W,2,FALSE)))</f>
        <v>COMPOSIÇÃO</v>
      </c>
      <c r="J93" s="3" t="str">
        <f ca="1">IF(OR(ISBLANK($B93),$B93="Total Geral"),"",IF(LEN($B93)&lt;6,"",VLOOKUP($B93,'[1]MEMÓRIA DE CÁLCULO'!$F:$W,17,FALSE)))</f>
        <v>M</v>
      </c>
      <c r="K93" s="36">
        <f ca="1">IF(OR(ISBLANK($B93),$B93="Total Geral"),"",IF(LEN($B93)&lt;6,"",VLOOKUP($B93,'[1]MEMÓRIA DE CÁLCULO'!$F:$W,18,FALSE)))</f>
        <v>65.08</v>
      </c>
      <c r="L93" s="37">
        <f ca="1">IF(OR(ISBLANK($B93),$B93="Total Geral"),"",IF(LEN($B93)&lt;6,"",VLOOKUP($B93,'[1]MEMÓRIA DE CÁLCULO'!$F:$AB,20,FALSE)))</f>
        <v>191.68</v>
      </c>
      <c r="M93" s="37">
        <f ca="1">IF(OR(ISBLANK($B93),$B93="Total Geral"),"",IF(LEN($B93)&lt;6,"",VLOOKUP($B93,'[1]MEMÓRIA DE CÁLCULO'!$F:$AB,21,FALSE)))</f>
        <v>189.99</v>
      </c>
      <c r="N93" s="38"/>
      <c r="O93" s="38"/>
      <c r="R93" s="2">
        <v>539</v>
      </c>
      <c r="S93" s="2" t="b">
        <f t="shared" ca="1" si="1"/>
        <v>0</v>
      </c>
      <c r="V93" s="3">
        <f ca="1">IF(ISBLANK($B93),0,COUNTIFS('[1]MEMÓRIA DE CÁLCULO'!$F:$F,'PLANILHA ORÇ.'!$B93))</f>
        <v>1</v>
      </c>
    </row>
    <row r="94" spans="2:22" x14ac:dyDescent="0.25">
      <c r="B94" s="34" t="s">
        <v>93</v>
      </c>
      <c r="E94" s="2" t="str">
        <f t="shared" ca="1" si="2"/>
        <v>08</v>
      </c>
      <c r="F94" s="35" t="str">
        <f ca="1">IF(OR($E94="",$E94="Total Geral"),"",IF(LEN($E94)&lt;6,VLOOKUP($E94,'[1]MEMÓRIA DE CÁLCULO'!$F:$W,2,FALSE),VLOOKUP($E94,'[1]MEMÓRIA DE CÁLCULO'!$F:$W,5,FALSE)))</f>
        <v>CORTINA ATIRANTADA</v>
      </c>
      <c r="G94" s="2" t="str">
        <f ca="1">IF(OR(ISBLANK($E94),$E94="Total Geral"),"",IF(LEN($E94)&lt;6,"",VLOOKUP($E94,'[1]MEMÓRIA DE CÁLCULO'!$F:$W,3,FALSE)))</f>
        <v/>
      </c>
      <c r="H94" s="2" t="str">
        <f>IF(OR(ISBLANK($B94),$B94="Total Geral"),"",IF(LEN($B94)&lt;6,"",VLOOKUP($B94,'[1]MEMÓRIA DE CÁLCULO'!$F:$W,4,FALSE)))</f>
        <v/>
      </c>
      <c r="I94" s="3" t="str">
        <f>IF(OR(ISBLANK($B94),$B94="Total Geral"),"",IF(LEN($B94)&lt;6,"",VLOOKUP($B94,'[1]MEMÓRIA DE CÁLCULO'!$F:$W,2,FALSE)))</f>
        <v/>
      </c>
      <c r="J94" s="3" t="str">
        <f>IF(OR(ISBLANK($B94),$B94="Total Geral"),"",IF(LEN($B94)&lt;6,"",VLOOKUP($B94,'[1]MEMÓRIA DE CÁLCULO'!$F:$W,17,FALSE)))</f>
        <v/>
      </c>
      <c r="K94" s="36" t="str">
        <f>IF(OR(ISBLANK($B94),$B94="Total Geral"),"",IF(LEN($B94)&lt;6,"",VLOOKUP($B94,'[1]MEMÓRIA DE CÁLCULO'!$F:$W,18,FALSE)))</f>
        <v/>
      </c>
      <c r="L94" s="37" t="str">
        <f>IF(OR(ISBLANK($B94),$B94="Total Geral"),"",IF(LEN($B94)&lt;6,"",VLOOKUP($B94,'[1]MEMÓRIA DE CÁLCULO'!$F:$AB,20,FALSE)))</f>
        <v/>
      </c>
      <c r="M94" s="37" t="str">
        <f>IF(OR(ISBLANK($B94),$B94="Total Geral"),"",IF(LEN($B94)&lt;6,"",VLOOKUP($B94,'[1]MEMÓRIA DE CÁLCULO'!$F:$AB,21,FALSE)))</f>
        <v/>
      </c>
      <c r="N94" s="38"/>
      <c r="O94" s="38"/>
      <c r="R94" s="2">
        <v>1480.5</v>
      </c>
      <c r="S94" s="2" t="b">
        <f t="shared" si="1"/>
        <v>0</v>
      </c>
      <c r="V94" s="3">
        <f ca="1">IF(ISBLANK($B94),0,COUNTIFS('[1]MEMÓRIA DE CÁLCULO'!$F:$F,'PLANILHA ORÇ.'!$B94))</f>
        <v>1</v>
      </c>
    </row>
    <row r="95" spans="2:22" x14ac:dyDescent="0.25">
      <c r="B95" s="34" t="s">
        <v>94</v>
      </c>
      <c r="E95" s="2" t="str">
        <f t="shared" ca="1" si="2"/>
        <v>08.01</v>
      </c>
      <c r="F95" s="35" t="str">
        <f ca="1">IF(OR($E95="",$E95="Total Geral"),"",IF(LEN($E95)&lt;6,VLOOKUP($E95,'[1]MEMÓRIA DE CÁLCULO'!$F:$W,2,FALSE),VLOOKUP($E95,'[1]MEMÓRIA DE CÁLCULO'!$F:$W,5,FALSE)))</f>
        <v>PREPARO DO TERRENO</v>
      </c>
      <c r="G95" s="2" t="str">
        <f ca="1">IF(OR(ISBLANK($E95),$E95="Total Geral"),"",IF(LEN($E95)&lt;6,"",VLOOKUP($E95,'[1]MEMÓRIA DE CÁLCULO'!$F:$W,3,FALSE)))</f>
        <v/>
      </c>
      <c r="H95" s="2" t="str">
        <f>IF(OR(ISBLANK($B95),$B95="Total Geral"),"",IF(LEN($B95)&lt;6,"",VLOOKUP($B95,'[1]MEMÓRIA DE CÁLCULO'!$F:$W,4,FALSE)))</f>
        <v/>
      </c>
      <c r="I95" s="3" t="str">
        <f>IF(OR(ISBLANK($B95),$B95="Total Geral"),"",IF(LEN($B95)&lt;6,"",VLOOKUP($B95,'[1]MEMÓRIA DE CÁLCULO'!$F:$W,2,FALSE)))</f>
        <v/>
      </c>
      <c r="J95" s="3" t="str">
        <f>IF(OR(ISBLANK($B95),$B95="Total Geral"),"",IF(LEN($B95)&lt;6,"",VLOOKUP($B95,'[1]MEMÓRIA DE CÁLCULO'!$F:$W,17,FALSE)))</f>
        <v/>
      </c>
      <c r="K95" s="36" t="str">
        <f>IF(OR(ISBLANK($B95),$B95="Total Geral"),"",IF(LEN($B95)&lt;6,"",VLOOKUP($B95,'[1]MEMÓRIA DE CÁLCULO'!$F:$W,18,FALSE)))</f>
        <v/>
      </c>
      <c r="L95" s="37" t="str">
        <f>IF(OR(ISBLANK($B95),$B95="Total Geral"),"",IF(LEN($B95)&lt;6,"",VLOOKUP($B95,'[1]MEMÓRIA DE CÁLCULO'!$F:$AB,20,FALSE)))</f>
        <v/>
      </c>
      <c r="M95" s="37" t="str">
        <f>IF(OR(ISBLANK($B95),$B95="Total Geral"),"",IF(LEN($B95)&lt;6,"",VLOOKUP($B95,'[1]MEMÓRIA DE CÁLCULO'!$F:$AB,21,FALSE)))</f>
        <v/>
      </c>
      <c r="N95" s="38"/>
      <c r="O95" s="38"/>
      <c r="R95" s="2">
        <v>1974</v>
      </c>
      <c r="S95" s="2" t="b">
        <f t="shared" si="1"/>
        <v>0</v>
      </c>
      <c r="V95" s="3">
        <f ca="1">IF(ISBLANK($B95),0,COUNTIFS('[1]MEMÓRIA DE CÁLCULO'!$F:$F,'PLANILHA ORÇ.'!$B95))</f>
        <v>1</v>
      </c>
    </row>
    <row r="96" spans="2:22" ht="45" x14ac:dyDescent="0.25">
      <c r="B96" s="34" t="s">
        <v>95</v>
      </c>
      <c r="E96" s="2" t="str">
        <f t="shared" ca="1" si="2"/>
        <v>08.01.01</v>
      </c>
      <c r="F96" s="35" t="str">
        <f ca="1">IF(OR($E96="",$E96="Total Geral"),"",IF(LEN($E96)&lt;6,VLOOKUP($E96,'[1]MEMÓRIA DE CÁLCULO'!$F:$W,2,FALSE),VLOOKUP($E96,'[1]MEMÓRIA DE CÁLCULO'!$F:$W,5,FALSE)))</f>
        <v>PREPARO MANUAL DE TERRENO,COMPREENDENDO ACERTO,RASPAGEM EVENTUAL ATE 0.30M DE PROFUNDIDADE E AFASTAMENTO LATERAL DO MATERIAL EXCEDENTE,INCLUSIVE COMPACTACAO MANUAL</v>
      </c>
      <c r="G96" s="2" t="str">
        <f ca="1">IF(OR(ISBLANK($E96),$E96="Total Geral"),"",IF(LEN($E96)&lt;6,"",VLOOKUP($E96,'[1]MEMÓRIA DE CÁLCULO'!$F:$W,3,FALSE)))</f>
        <v>01.005.0004-0</v>
      </c>
      <c r="H96" s="2" t="str">
        <f ca="1">IF(OR(ISBLANK($B96),$B96="Total Geral"),"",IF(LEN($B96)&lt;6,"",VLOOKUP($B96,'[1]MEMÓRIA DE CÁLCULO'!$F:$W,4,FALSE)))</f>
        <v>01.005.0004-A</v>
      </c>
      <c r="I96" s="3" t="str">
        <f ca="1">IF(OR(ISBLANK($B96),$B96="Total Geral"),"",IF(LEN($B96)&lt;6,"",VLOOKUP($B96,'[1]MEMÓRIA DE CÁLCULO'!$F:$W,2,FALSE)))</f>
        <v>EMOP</v>
      </c>
      <c r="J96" s="3" t="str">
        <f ca="1">IF(OR(ISBLANK($B96),$B96="Total Geral"),"",IF(LEN($B96)&lt;6,"",VLOOKUP($B96,'[1]MEMÓRIA DE CÁLCULO'!$F:$W,17,FALSE)))</f>
        <v>M2</v>
      </c>
      <c r="K96" s="36">
        <f ca="1">IF(OR(ISBLANK($B96),$B96="Total Geral"),"",IF(LEN($B96)&lt;6,"",VLOOKUP($B96,'[1]MEMÓRIA DE CÁLCULO'!$F:$W,18,FALSE)))</f>
        <v>110.16</v>
      </c>
      <c r="L96" s="37">
        <f ca="1">IF(OR(ISBLANK($B96),$B96="Total Geral"),"",IF(LEN($B96)&lt;6,"",VLOOKUP($B96,'[1]MEMÓRIA DE CÁLCULO'!$F:$AB,20,FALSE)))</f>
        <v>20.79</v>
      </c>
      <c r="M96" s="37">
        <f ca="1">IF(OR(ISBLANK($B96),$B96="Total Geral"),"",IF(LEN($B96)&lt;6,"",VLOOKUP($B96,'[1]MEMÓRIA DE CÁLCULO'!$F:$AB,21,FALSE)))</f>
        <v>18.71</v>
      </c>
      <c r="N96" s="38"/>
      <c r="O96" s="38"/>
      <c r="R96" s="2">
        <v>802.5</v>
      </c>
      <c r="S96" s="2" t="b">
        <f t="shared" ca="1" si="1"/>
        <v>0</v>
      </c>
      <c r="V96" s="3">
        <f ca="1">IF(ISBLANK($B96),0,COUNTIFS('[1]MEMÓRIA DE CÁLCULO'!$F:$F,'PLANILHA ORÇ.'!$B96))</f>
        <v>1</v>
      </c>
    </row>
    <row r="97" spans="2:22" x14ac:dyDescent="0.25">
      <c r="B97" s="34" t="s">
        <v>96</v>
      </c>
      <c r="E97" s="2" t="str">
        <f t="shared" ca="1" si="2"/>
        <v>08.02</v>
      </c>
      <c r="F97" s="35" t="str">
        <f ca="1">IF(OR($E97="",$E97="Total Geral"),"",IF(LEN($E97)&lt;6,VLOOKUP($E97,'[1]MEMÓRIA DE CÁLCULO'!$F:$W,2,FALSE),VLOOKUP($E97,'[1]MEMÓRIA DE CÁLCULO'!$F:$W,5,FALSE)))</f>
        <v>LOCAÇÃO DA OBRA</v>
      </c>
      <c r="G97" s="2" t="str">
        <f ca="1">IF(OR(ISBLANK($E97),$E97="Total Geral"),"",IF(LEN($E97)&lt;6,"",VLOOKUP($E97,'[1]MEMÓRIA DE CÁLCULO'!$F:$W,3,FALSE)))</f>
        <v/>
      </c>
      <c r="H97" s="2" t="str">
        <f>IF(OR(ISBLANK($B97),$B97="Total Geral"),"",IF(LEN($B97)&lt;6,"",VLOOKUP($B97,'[1]MEMÓRIA DE CÁLCULO'!$F:$W,4,FALSE)))</f>
        <v/>
      </c>
      <c r="I97" s="3" t="str">
        <f>IF(OR(ISBLANK($B97),$B97="Total Geral"),"",IF(LEN($B97)&lt;6,"",VLOOKUP($B97,'[1]MEMÓRIA DE CÁLCULO'!$F:$W,2,FALSE)))</f>
        <v/>
      </c>
      <c r="J97" s="3" t="str">
        <f>IF(OR(ISBLANK($B97),$B97="Total Geral"),"",IF(LEN($B97)&lt;6,"",VLOOKUP($B97,'[1]MEMÓRIA DE CÁLCULO'!$F:$W,17,FALSE)))</f>
        <v/>
      </c>
      <c r="K97" s="36" t="str">
        <f>IF(OR(ISBLANK($B97),$B97="Total Geral"),"",IF(LEN($B97)&lt;6,"",VLOOKUP($B97,'[1]MEMÓRIA DE CÁLCULO'!$F:$W,18,FALSE)))</f>
        <v/>
      </c>
      <c r="L97" s="37" t="str">
        <f>IF(OR(ISBLANK($B97),$B97="Total Geral"),"",IF(LEN($B97)&lt;6,"",VLOOKUP($B97,'[1]MEMÓRIA DE CÁLCULO'!$F:$AB,20,FALSE)))</f>
        <v/>
      </c>
      <c r="M97" s="37" t="str">
        <f>IF(OR(ISBLANK($B97),$B97="Total Geral"),"",IF(LEN($B97)&lt;6,"",VLOOKUP($B97,'[1]MEMÓRIA DE CÁLCULO'!$F:$AB,21,FALSE)))</f>
        <v/>
      </c>
      <c r="N97" s="38"/>
      <c r="O97" s="38"/>
      <c r="R97" s="2">
        <v>453.20000000000005</v>
      </c>
      <c r="S97" s="2" t="b">
        <f t="shared" si="1"/>
        <v>0</v>
      </c>
      <c r="V97" s="3">
        <f ca="1">IF(ISBLANK($B97),0,COUNTIFS('[1]MEMÓRIA DE CÁLCULO'!$F:$F,'PLANILHA ORÇ.'!$B97))</f>
        <v>1</v>
      </c>
    </row>
    <row r="98" spans="2:22" ht="60" x14ac:dyDescent="0.25">
      <c r="B98" s="34" t="s">
        <v>97</v>
      </c>
      <c r="E98" s="2" t="str">
        <f t="shared" ca="1" si="2"/>
        <v>08.02.01</v>
      </c>
      <c r="F98" s="35" t="str">
        <f ca="1">IF(OR($E98="",$E98="Total Geral"),"",IF(LEN($E98)&lt;6,VLOOKUP($E98,'[1]MEMÓRIA DE CÁLCULO'!$F:$W,2,FALSE),VLOOKUP($E98,'[1]MEMÓRIA DE CÁLCULO'!$F:$W,5,FALSE)))</f>
        <v>LOCACAO DE OBRA COM APARELHO TOPOGRAFICO SOBRE CERCA DE MARCACAO,INCLUSIVE CONSTRUCAO DESTA E SUA PRE-LOCACAO E O FORNECIMENTO DO MATERIAL E TENDO POR MEDICAO O PERIMETRO A CONSTRUIR</v>
      </c>
      <c r="G98" s="2" t="str">
        <f ca="1">IF(OR(ISBLANK($E98),$E98="Total Geral"),"",IF(LEN($E98)&lt;6,"",VLOOKUP($E98,'[1]MEMÓRIA DE CÁLCULO'!$F:$W,3,FALSE)))</f>
        <v>01.018.0002-0</v>
      </c>
      <c r="H98" s="2" t="str">
        <f ca="1">IF(OR(ISBLANK($B98),$B98="Total Geral"),"",IF(LEN($B98)&lt;6,"",VLOOKUP($B98,'[1]MEMÓRIA DE CÁLCULO'!$F:$W,4,FALSE)))</f>
        <v>01.018.0002-A</v>
      </c>
      <c r="I98" s="3" t="str">
        <f ca="1">IF(OR(ISBLANK($B98),$B98="Total Geral"),"",IF(LEN($B98)&lt;6,"",VLOOKUP($B98,'[1]MEMÓRIA DE CÁLCULO'!$F:$W,2,FALSE)))</f>
        <v>EMOP</v>
      </c>
      <c r="J98" s="3" t="str">
        <f ca="1">IF(OR(ISBLANK($B98),$B98="Total Geral"),"",IF(LEN($B98)&lt;6,"",VLOOKUP($B98,'[1]MEMÓRIA DE CÁLCULO'!$F:$W,17,FALSE)))</f>
        <v>M</v>
      </c>
      <c r="K98" s="36">
        <f ca="1">IF(OR(ISBLANK($B98),$B98="Total Geral"),"",IF(LEN($B98)&lt;6,"",VLOOKUP($B98,'[1]MEMÓRIA DE CÁLCULO'!$F:$W,18,FALSE)))</f>
        <v>55.08</v>
      </c>
      <c r="L98" s="37">
        <f ca="1">IF(OR(ISBLANK($B98),$B98="Total Geral"),"",IF(LEN($B98)&lt;6,"",VLOOKUP($B98,'[1]MEMÓRIA DE CÁLCULO'!$F:$AB,20,FALSE)))</f>
        <v>26.84</v>
      </c>
      <c r="M98" s="37">
        <f ca="1">IF(OR(ISBLANK($B98),$B98="Total Geral"),"",IF(LEN($B98)&lt;6,"",VLOOKUP($B98,'[1]MEMÓRIA DE CÁLCULO'!$F:$AB,21,FALSE)))</f>
        <v>25.11</v>
      </c>
      <c r="N98" s="38"/>
      <c r="O98" s="38"/>
      <c r="R98" s="2">
        <v>1499.3100000000002</v>
      </c>
      <c r="S98" s="2" t="b">
        <f t="shared" ca="1" si="1"/>
        <v>0</v>
      </c>
      <c r="V98" s="3">
        <f ca="1">IF(ISBLANK($B98),0,COUNTIFS('[1]MEMÓRIA DE CÁLCULO'!$F:$F,'PLANILHA ORÇ.'!$B98))</f>
        <v>1</v>
      </c>
    </row>
    <row r="99" spans="2:22" x14ac:dyDescent="0.25">
      <c r="B99" s="34" t="s">
        <v>98</v>
      </c>
      <c r="E99" s="2" t="str">
        <f t="shared" ca="1" si="2"/>
        <v>08.03</v>
      </c>
      <c r="F99" s="35" t="str">
        <f ca="1">IF(OR($E99="",$E99="Total Geral"),"",IF(LEN($E99)&lt;6,VLOOKUP($E99,'[1]MEMÓRIA DE CÁLCULO'!$F:$W,2,FALSE),VLOOKUP($E99,'[1]MEMÓRIA DE CÁLCULO'!$F:$W,5,FALSE)))</f>
        <v>PERFURAÇÃO</v>
      </c>
      <c r="G99" s="2" t="str">
        <f ca="1">IF(OR(ISBLANK($E99),$E99="Total Geral"),"",IF(LEN($E99)&lt;6,"",VLOOKUP($E99,'[1]MEMÓRIA DE CÁLCULO'!$F:$W,3,FALSE)))</f>
        <v/>
      </c>
      <c r="H99" s="2" t="str">
        <f>IF(OR(ISBLANK($B99),$B99="Total Geral"),"",IF(LEN($B99)&lt;6,"",VLOOKUP($B99,'[1]MEMÓRIA DE CÁLCULO'!$F:$W,4,FALSE)))</f>
        <v/>
      </c>
      <c r="I99" s="3" t="str">
        <f>IF(OR(ISBLANK($B99),$B99="Total Geral"),"",IF(LEN($B99)&lt;6,"",VLOOKUP($B99,'[1]MEMÓRIA DE CÁLCULO'!$F:$W,2,FALSE)))</f>
        <v/>
      </c>
      <c r="J99" s="3" t="str">
        <f>IF(OR(ISBLANK($B99),$B99="Total Geral"),"",IF(LEN($B99)&lt;6,"",VLOOKUP($B99,'[1]MEMÓRIA DE CÁLCULO'!$F:$W,17,FALSE)))</f>
        <v/>
      </c>
      <c r="K99" s="36" t="str">
        <f>IF(OR(ISBLANK($B99),$B99="Total Geral"),"",IF(LEN($B99)&lt;6,"",VLOOKUP($B99,'[1]MEMÓRIA DE CÁLCULO'!$F:$W,18,FALSE)))</f>
        <v/>
      </c>
      <c r="L99" s="37" t="str">
        <f>IF(OR(ISBLANK($B99),$B99="Total Geral"),"",IF(LEN($B99)&lt;6,"",VLOOKUP($B99,'[1]MEMÓRIA DE CÁLCULO'!$F:$AB,20,FALSE)))</f>
        <v/>
      </c>
      <c r="M99" s="37" t="str">
        <f>IF(OR(ISBLANK($B99),$B99="Total Geral"),"",IF(LEN($B99)&lt;6,"",VLOOKUP($B99,'[1]MEMÓRIA DE CÁLCULO'!$F:$AB,21,FALSE)))</f>
        <v/>
      </c>
      <c r="N99" s="38"/>
      <c r="O99" s="38"/>
      <c r="R99" s="2">
        <v>987</v>
      </c>
      <c r="S99" s="2" t="b">
        <f t="shared" si="1"/>
        <v>0</v>
      </c>
      <c r="V99" s="3">
        <f ca="1">IF(ISBLANK($B99),0,COUNTIFS('[1]MEMÓRIA DE CÁLCULO'!$F:$F,'PLANILHA ORÇ.'!$B99))</f>
        <v>1</v>
      </c>
    </row>
    <row r="100" spans="2:22" ht="45" x14ac:dyDescent="0.25">
      <c r="B100" s="34" t="s">
        <v>99</v>
      </c>
      <c r="E100" s="2" t="str">
        <f t="shared" ca="1" si="2"/>
        <v>08.03.01</v>
      </c>
      <c r="F100" s="35" t="str">
        <f ca="1">IF(OR($E100="",$E100="Total Geral"),"",IF(LEN($E100)&lt;6,VLOOKUP($E100,'[1]MEMÓRIA DE CÁLCULO'!$F:$W,2,FALSE),VLOOKUP($E100,'[1]MEMÓRIA DE CÁLCULO'!$F:$W,5,FALSE)))</f>
        <v>PERFURACAO ROTATIVA COM COROA DE WIDIA,EM SOLO,DIAMETRO NX,HORIZONTAL,INCLUSIVE DESLOCAMENTO DENTRO DO CANTEIRO E INSTALACAO DA SONDA EM CADA FURO</v>
      </c>
      <c r="G100" s="2" t="str">
        <f ca="1">IF(OR(ISBLANK($E100),$E100="Total Geral"),"",IF(LEN($E100)&lt;6,"",VLOOKUP($E100,'[1]MEMÓRIA DE CÁLCULO'!$F:$W,3,FALSE)))</f>
        <v>01.002.0026-0</v>
      </c>
      <c r="H100" s="2" t="str">
        <f ca="1">IF(OR(ISBLANK($B100),$B100="Total Geral"),"",IF(LEN($B100)&lt;6,"",VLOOKUP($B100,'[1]MEMÓRIA DE CÁLCULO'!$F:$W,4,FALSE)))</f>
        <v>01.002.0026-A</v>
      </c>
      <c r="I100" s="3" t="str">
        <f ca="1">IF(OR(ISBLANK($B100),$B100="Total Geral"),"",IF(LEN($B100)&lt;6,"",VLOOKUP($B100,'[1]MEMÓRIA DE CÁLCULO'!$F:$W,2,FALSE)))</f>
        <v>EMOP</v>
      </c>
      <c r="J100" s="3" t="str">
        <f ca="1">IF(OR(ISBLANK($B100),$B100="Total Geral"),"",IF(LEN($B100)&lt;6,"",VLOOKUP($B100,'[1]MEMÓRIA DE CÁLCULO'!$F:$W,17,FALSE)))</f>
        <v>M</v>
      </c>
      <c r="K100" s="36">
        <f ca="1">IF(OR(ISBLANK($B100),$B100="Total Geral"),"",IF(LEN($B100)&lt;6,"",VLOOKUP($B100,'[1]MEMÓRIA DE CÁLCULO'!$F:$W,18,FALSE)))</f>
        <v>1050</v>
      </c>
      <c r="L100" s="37">
        <f ca="1">IF(OR(ISBLANK($B100),$B100="Total Geral"),"",IF(LEN($B100)&lt;6,"",VLOOKUP($B100,'[1]MEMÓRIA DE CÁLCULO'!$F:$AB,20,FALSE)))</f>
        <v>172.66</v>
      </c>
      <c r="M100" s="37">
        <f ca="1">IF(OR(ISBLANK($B100),$B100="Total Geral"),"",IF(LEN($B100)&lt;6,"",VLOOKUP($B100,'[1]MEMÓRIA DE CÁLCULO'!$F:$AB,21,FALSE)))</f>
        <v>160.02000000000001</v>
      </c>
      <c r="N100" s="38"/>
      <c r="O100" s="38"/>
      <c r="R100" s="2">
        <v>1200</v>
      </c>
      <c r="S100" s="2" t="b">
        <f t="shared" ca="1" si="1"/>
        <v>0</v>
      </c>
      <c r="V100" s="3">
        <f ca="1">IF(ISBLANK($B100),0,COUNTIFS('[1]MEMÓRIA DE CÁLCULO'!$F:$F,'PLANILHA ORÇ.'!$B100))</f>
        <v>1</v>
      </c>
    </row>
    <row r="101" spans="2:22" ht="45" x14ac:dyDescent="0.25">
      <c r="B101" s="34" t="s">
        <v>100</v>
      </c>
      <c r="E101" s="2" t="str">
        <f t="shared" ca="1" si="2"/>
        <v>08.03.02</v>
      </c>
      <c r="F101" s="35" t="str">
        <f ca="1">IF(OR($E101="",$E101="Total Geral"),"",IF(LEN($E101)&lt;6,VLOOKUP($E101,'[1]MEMÓRIA DE CÁLCULO'!$F:$W,2,FALSE),VLOOKUP($E101,'[1]MEMÓRIA DE CÁLCULO'!$F:$W,5,FALSE)))</f>
        <v>PERFURACAO ROTATIVA COM COROA DE DIAMANTE,EM ALTERACAO DE ROCHA,DIAMETRO NWG(75MM),INCLUSIVE DESLOCAMENTO DENTRO DO CANTEIRO E INSTALACAO DA SONDA EM CADA FURO</v>
      </c>
      <c r="G101" s="2" t="str">
        <f ca="1">IF(OR(ISBLANK($E101),$E101="Total Geral"),"",IF(LEN($E101)&lt;6,"",VLOOKUP($E101,'[1]MEMÓRIA DE CÁLCULO'!$F:$W,3,FALSE)))</f>
        <v>01.004.0024-0</v>
      </c>
      <c r="H101" s="2" t="str">
        <f ca="1">IF(OR(ISBLANK($B101),$B101="Total Geral"),"",IF(LEN($B101)&lt;6,"",VLOOKUP($B101,'[1]MEMÓRIA DE CÁLCULO'!$F:$W,4,FALSE)))</f>
        <v>01.004.0024-A</v>
      </c>
      <c r="I101" s="3" t="str">
        <f ca="1">IF(OR(ISBLANK($B101),$B101="Total Geral"),"",IF(LEN($B101)&lt;6,"",VLOOKUP($B101,'[1]MEMÓRIA DE CÁLCULO'!$F:$W,2,FALSE)))</f>
        <v>EMOP</v>
      </c>
      <c r="J101" s="3" t="str">
        <f ca="1">IF(OR(ISBLANK($B101),$B101="Total Geral"),"",IF(LEN($B101)&lt;6,"",VLOOKUP($B101,'[1]MEMÓRIA DE CÁLCULO'!$F:$W,17,FALSE)))</f>
        <v>M</v>
      </c>
      <c r="K101" s="36">
        <f ca="1">IF(OR(ISBLANK($B101),$B101="Total Geral"),"",IF(LEN($B101)&lt;6,"",VLOOKUP($B101,'[1]MEMÓRIA DE CÁLCULO'!$F:$W,18,FALSE)))</f>
        <v>300</v>
      </c>
      <c r="L101" s="37">
        <f ca="1">IF(OR(ISBLANK($B101),$B101="Total Geral"),"",IF(LEN($B101)&lt;6,"",VLOOKUP($B101,'[1]MEMÓRIA DE CÁLCULO'!$F:$AB,20,FALSE)))</f>
        <v>433.35</v>
      </c>
      <c r="M101" s="37">
        <f ca="1">IF(OR(ISBLANK($B101),$B101="Total Geral"),"",IF(LEN($B101)&lt;6,"",VLOOKUP($B101,'[1]MEMÓRIA DE CÁLCULO'!$F:$AB,21,FALSE)))</f>
        <v>402.91</v>
      </c>
      <c r="N101" s="38"/>
      <c r="O101" s="38"/>
      <c r="R101" s="2">
        <v>240</v>
      </c>
      <c r="S101" s="2" t="b">
        <f t="shared" ca="1" si="1"/>
        <v>0</v>
      </c>
      <c r="V101" s="3">
        <f ca="1">IF(ISBLANK($B101),0,COUNTIFS('[1]MEMÓRIA DE CÁLCULO'!$F:$F,'PLANILHA ORÇ.'!$B101))</f>
        <v>1</v>
      </c>
    </row>
    <row r="102" spans="2:22" ht="45" x14ac:dyDescent="0.25">
      <c r="B102" s="34" t="s">
        <v>101</v>
      </c>
      <c r="E102" s="2" t="str">
        <f t="shared" ca="1" si="2"/>
        <v>08.03.03</v>
      </c>
      <c r="F102" s="35" t="str">
        <f ca="1">IF(OR($E102="",$E102="Total Geral"),"",IF(LEN($E102)&lt;6,VLOOKUP($E102,'[1]MEMÓRIA DE CÁLCULO'!$F:$W,2,FALSE),VLOOKUP($E102,'[1]MEMÓRIA DE CÁLCULO'!$F:$W,5,FALSE)))</f>
        <v>PERFURACAO ROTATIVA COM COROA DE DIAMANTE,EM ROCHA SA,DIAMETRO NWG(75MM),INCLUSIVE DESLOCAMENTO DENTRO DO CANTEIRO E INSTALACAO DA SONDA EM CADA FURO</v>
      </c>
      <c r="G102" s="2" t="str">
        <f ca="1">IF(OR(ISBLANK($E102),$E102="Total Geral"),"",IF(LEN($E102)&lt;6,"",VLOOKUP($E102,'[1]MEMÓRIA DE CÁLCULO'!$F:$W,3,FALSE)))</f>
        <v>01.004.0041-0</v>
      </c>
      <c r="H102" s="2" t="str">
        <f ca="1">IF(OR(ISBLANK($B102),$B102="Total Geral"),"",IF(LEN($B102)&lt;6,"",VLOOKUP($B102,'[1]MEMÓRIA DE CÁLCULO'!$F:$W,4,FALSE)))</f>
        <v>01.004.0041-A</v>
      </c>
      <c r="I102" s="3" t="str">
        <f ca="1">IF(OR(ISBLANK($B102),$B102="Total Geral"),"",IF(LEN($B102)&lt;6,"",VLOOKUP($B102,'[1]MEMÓRIA DE CÁLCULO'!$F:$W,2,FALSE)))</f>
        <v>EMOP</v>
      </c>
      <c r="J102" s="3" t="str">
        <f ca="1">IF(OR(ISBLANK($B102),$B102="Total Geral"),"",IF(LEN($B102)&lt;6,"",VLOOKUP($B102,'[1]MEMÓRIA DE CÁLCULO'!$F:$W,17,FALSE)))</f>
        <v>M</v>
      </c>
      <c r="K102" s="36">
        <f ca="1">IF(OR(ISBLANK($B102),$B102="Total Geral"),"",IF(LEN($B102)&lt;6,"",VLOOKUP($B102,'[1]MEMÓRIA DE CÁLCULO'!$F:$W,18,FALSE)))</f>
        <v>150</v>
      </c>
      <c r="L102" s="37">
        <f ca="1">IF(OR(ISBLANK($B102),$B102="Total Geral"),"",IF(LEN($B102)&lt;6,"",VLOOKUP($B102,'[1]MEMÓRIA DE CÁLCULO'!$F:$AB,20,FALSE)))</f>
        <v>730.55</v>
      </c>
      <c r="M102" s="37">
        <f ca="1">IF(OR(ISBLANK($B102),$B102="Total Geral"),"",IF(LEN($B102)&lt;6,"",VLOOKUP($B102,'[1]MEMÓRIA DE CÁLCULO'!$F:$AB,21,FALSE)))</f>
        <v>677.46</v>
      </c>
      <c r="N102" s="38"/>
      <c r="O102" s="38"/>
      <c r="R102" s="2">
        <v>0.5</v>
      </c>
      <c r="S102" s="2" t="b">
        <f t="shared" ca="1" si="1"/>
        <v>0</v>
      </c>
      <c r="V102" s="3">
        <f ca="1">IF(ISBLANK($B102),0,COUNTIFS('[1]MEMÓRIA DE CÁLCULO'!$F:$F,'PLANILHA ORÇ.'!$B102))</f>
        <v>1</v>
      </c>
    </row>
    <row r="103" spans="2:22" ht="45" x14ac:dyDescent="0.25">
      <c r="B103" s="34" t="s">
        <v>102</v>
      </c>
      <c r="E103" s="2" t="str">
        <f t="shared" ca="1" si="2"/>
        <v>08.03.04</v>
      </c>
      <c r="F103" s="35" t="str">
        <f ca="1">IF(OR($E103="",$E103="Total Geral"),"",IF(LEN($E103)&lt;6,VLOOKUP($E103,'[1]MEMÓRIA DE CÁLCULO'!$F:$W,2,FALSE),VLOOKUP($E103,'[1]MEMÓRIA DE CÁLCULO'!$F:$W,5,FALSE)))</f>
        <v>PERFURACAO ROTATIVA COM COROA DE WIDIA,EM SOLO,DIAMETRO 8",VERTICAL,INCLUSIVE DESLOCAMENTO DENTRO DO CANTEIRO E INSTALACAO DA SONDA EM CADA FURO</v>
      </c>
      <c r="G103" s="2" t="str">
        <f ca="1">IF(OR(ISBLANK($E103),$E103="Total Geral"),"",IF(LEN($E103)&lt;6,"",VLOOKUP($E103,'[1]MEMÓRIA DE CÁLCULO'!$F:$W,3,FALSE)))</f>
        <v>01.002.0042-0</v>
      </c>
      <c r="H103" s="2" t="str">
        <f ca="1">IF(OR(ISBLANK($B103),$B103="Total Geral"),"",IF(LEN($B103)&lt;6,"",VLOOKUP($B103,'[1]MEMÓRIA DE CÁLCULO'!$F:$W,4,FALSE)))</f>
        <v>01.002.0042-A</v>
      </c>
      <c r="I103" s="3" t="str">
        <f ca="1">IF(OR(ISBLANK($B103),$B103="Total Geral"),"",IF(LEN($B103)&lt;6,"",VLOOKUP($B103,'[1]MEMÓRIA DE CÁLCULO'!$F:$W,2,FALSE)))</f>
        <v>EMOP</v>
      </c>
      <c r="J103" s="3" t="str">
        <f ca="1">IF(OR(ISBLANK($B103),$B103="Total Geral"),"",IF(LEN($B103)&lt;6,"",VLOOKUP($B103,'[1]MEMÓRIA DE CÁLCULO'!$F:$W,17,FALSE)))</f>
        <v>M</v>
      </c>
      <c r="K103" s="36">
        <f ca="1">IF(OR(ISBLANK($B103),$B103="Total Geral"),"",IF(LEN($B103)&lt;6,"",VLOOKUP($B103,'[1]MEMÓRIA DE CÁLCULO'!$F:$W,18,FALSE)))</f>
        <v>262.5</v>
      </c>
      <c r="L103" s="37">
        <f ca="1">IF(OR(ISBLANK($B103),$B103="Total Geral"),"",IF(LEN($B103)&lt;6,"",VLOOKUP($B103,'[1]MEMÓRIA DE CÁLCULO'!$F:$AB,20,FALSE)))</f>
        <v>232.38</v>
      </c>
      <c r="M103" s="37">
        <f ca="1">IF(OR(ISBLANK($B103),$B103="Total Geral"),"",IF(LEN($B103)&lt;6,"",VLOOKUP($B103,'[1]MEMÓRIA DE CÁLCULO'!$F:$AB,21,FALSE)))</f>
        <v>215.37</v>
      </c>
      <c r="N103" s="38"/>
      <c r="O103" s="38"/>
      <c r="R103" s="2">
        <v>750</v>
      </c>
      <c r="S103" s="2" t="b">
        <f t="shared" ca="1" si="1"/>
        <v>0</v>
      </c>
      <c r="V103" s="3">
        <f ca="1">IF(ISBLANK($B103),0,COUNTIFS('[1]MEMÓRIA DE CÁLCULO'!$F:$F,'PLANILHA ORÇ.'!$B103))</f>
        <v>1</v>
      </c>
    </row>
    <row r="104" spans="2:22" ht="45" x14ac:dyDescent="0.25">
      <c r="B104" s="34" t="s">
        <v>103</v>
      </c>
      <c r="E104" s="2" t="str">
        <f t="shared" ca="1" si="2"/>
        <v>08.03.05</v>
      </c>
      <c r="F104" s="35" t="str">
        <f ca="1">IF(OR($E104="",$E104="Total Geral"),"",IF(LEN($E104)&lt;6,VLOOKUP($E104,'[1]MEMÓRIA DE CÁLCULO'!$F:$W,2,FALSE),VLOOKUP($E104,'[1]MEMÓRIA DE CÁLCULO'!$F:$W,5,FALSE)))</f>
        <v>PERFURACAO ROTATIVA COM COROA DE WIDIA,EM ALTERACAO DE ROCHA,DIAMETRO 8",VERTICAL,INCLUSIVE DESLOCAMENTO DENTRO DO CANTEIRO E INSTALACAO DA SONDA EM CADA FURO</v>
      </c>
      <c r="G104" s="2" t="str">
        <f ca="1">IF(OR(ISBLANK($E104),$E104="Total Geral"),"",IF(LEN($E104)&lt;6,"",VLOOKUP($E104,'[1]MEMÓRIA DE CÁLCULO'!$F:$W,3,FALSE)))</f>
        <v>01.002.0066-0</v>
      </c>
      <c r="H104" s="2" t="str">
        <f ca="1">IF(OR(ISBLANK($B104),$B104="Total Geral"),"",IF(LEN($B104)&lt;6,"",VLOOKUP($B104,'[1]MEMÓRIA DE CÁLCULO'!$F:$W,4,FALSE)))</f>
        <v>01.002.0066-A</v>
      </c>
      <c r="I104" s="3" t="str">
        <f ca="1">IF(OR(ISBLANK($B104),$B104="Total Geral"),"",IF(LEN($B104)&lt;6,"",VLOOKUP($B104,'[1]MEMÓRIA DE CÁLCULO'!$F:$W,2,FALSE)))</f>
        <v>EMOP</v>
      </c>
      <c r="J104" s="3" t="str">
        <f ca="1">IF(OR(ISBLANK($B104),$B104="Total Geral"),"",IF(LEN($B104)&lt;6,"",VLOOKUP($B104,'[1]MEMÓRIA DE CÁLCULO'!$F:$W,17,FALSE)))</f>
        <v>M</v>
      </c>
      <c r="K104" s="36">
        <f ca="1">IF(OR(ISBLANK($B104),$B104="Total Geral"),"",IF(LEN($B104)&lt;6,"",VLOOKUP($B104,'[1]MEMÓRIA DE CÁLCULO'!$F:$W,18,FALSE)))</f>
        <v>75</v>
      </c>
      <c r="L104" s="37">
        <f ca="1">IF(OR(ISBLANK($B104),$B104="Total Geral"),"",IF(LEN($B104)&lt;6,"",VLOOKUP($B104,'[1]MEMÓRIA DE CÁLCULO'!$F:$AB,20,FALSE)))</f>
        <v>338.3</v>
      </c>
      <c r="M104" s="37">
        <f ca="1">IF(OR(ISBLANK($B104),$B104="Total Geral"),"",IF(LEN($B104)&lt;6,"",VLOOKUP($B104,'[1]MEMÓRIA DE CÁLCULO'!$F:$AB,21,FALSE)))</f>
        <v>313.5</v>
      </c>
      <c r="N104" s="38"/>
      <c r="O104" s="38"/>
      <c r="R104" s="2">
        <v>150</v>
      </c>
      <c r="S104" s="2" t="b">
        <f t="shared" ca="1" si="1"/>
        <v>0</v>
      </c>
      <c r="V104" s="3">
        <f ca="1">IF(ISBLANK($B104),0,COUNTIFS('[1]MEMÓRIA DE CÁLCULO'!$F:$F,'PLANILHA ORÇ.'!$B104))</f>
        <v>1</v>
      </c>
    </row>
    <row r="105" spans="2:22" ht="45" x14ac:dyDescent="0.25">
      <c r="B105" s="34" t="s">
        <v>104</v>
      </c>
      <c r="E105" s="2" t="str">
        <f t="shared" ca="1" si="2"/>
        <v>08.03.06</v>
      </c>
      <c r="F105" s="35" t="str">
        <f ca="1">IF(OR($E105="",$E105="Total Geral"),"",IF(LEN($E105)&lt;6,VLOOKUP($E105,'[1]MEMÓRIA DE CÁLCULO'!$F:$W,2,FALSE),VLOOKUP($E105,'[1]MEMÓRIA DE CÁLCULO'!$F:$W,5,FALSE)))</f>
        <v>PERFURACAO ROTATIVA COM COROA DE WIDIA,EM ROCHA SA,DIAMETROAX,VERTICAL,INCLUSIVE DESLOCAMENTO DENTRO DO CANTEIRO E INSTALACAO DA SONDA EM CADA FURO</v>
      </c>
      <c r="G105" s="2" t="str">
        <f ca="1">IF(OR(ISBLANK($E105),$E105="Total Geral"),"",IF(LEN($E105)&lt;6,"",VLOOKUP($E105,'[1]MEMÓRIA DE CÁLCULO'!$F:$W,3,FALSE)))</f>
        <v>01.002.0075-0</v>
      </c>
      <c r="H105" s="2" t="str">
        <f ca="1">IF(OR(ISBLANK($B105),$B105="Total Geral"),"",IF(LEN($B105)&lt;6,"",VLOOKUP($B105,'[1]MEMÓRIA DE CÁLCULO'!$F:$W,4,FALSE)))</f>
        <v>01.002.0075-A</v>
      </c>
      <c r="I105" s="3" t="str">
        <f ca="1">IF(OR(ISBLANK($B105),$B105="Total Geral"),"",IF(LEN($B105)&lt;6,"",VLOOKUP($B105,'[1]MEMÓRIA DE CÁLCULO'!$F:$W,2,FALSE)))</f>
        <v>EMOP</v>
      </c>
      <c r="J105" s="3" t="str">
        <f ca="1">IF(OR(ISBLANK($B105),$B105="Total Geral"),"",IF(LEN($B105)&lt;6,"",VLOOKUP($B105,'[1]MEMÓRIA DE CÁLCULO'!$F:$W,17,FALSE)))</f>
        <v>M</v>
      </c>
      <c r="K105" s="36">
        <f ca="1">IF(OR(ISBLANK($B105),$B105="Total Geral"),"",IF(LEN($B105)&lt;6,"",VLOOKUP($B105,'[1]MEMÓRIA DE CÁLCULO'!$F:$W,18,FALSE)))</f>
        <v>37.5</v>
      </c>
      <c r="L105" s="37">
        <f ca="1">IF(OR(ISBLANK($B105),$B105="Total Geral"),"",IF(LEN($B105)&lt;6,"",VLOOKUP($B105,'[1]MEMÓRIA DE CÁLCULO'!$F:$AB,20,FALSE)))</f>
        <v>224.68</v>
      </c>
      <c r="M105" s="37">
        <f ca="1">IF(OR(ISBLANK($B105),$B105="Total Geral"),"",IF(LEN($B105)&lt;6,"",VLOOKUP($B105,'[1]MEMÓRIA DE CÁLCULO'!$F:$AB,21,FALSE)))</f>
        <v>209.48</v>
      </c>
      <c r="N105" s="38"/>
      <c r="O105" s="38"/>
      <c r="R105" s="2">
        <v>750</v>
      </c>
      <c r="S105" s="2" t="b">
        <f t="shared" ca="1" si="1"/>
        <v>0</v>
      </c>
      <c r="V105" s="3">
        <f ca="1">IF(ISBLANK($B105),0,COUNTIFS('[1]MEMÓRIA DE CÁLCULO'!$F:$F,'PLANILHA ORÇ.'!$B105))</f>
        <v>1</v>
      </c>
    </row>
    <row r="106" spans="2:22" x14ac:dyDescent="0.25">
      <c r="B106" s="34" t="s">
        <v>105</v>
      </c>
      <c r="E106" s="2" t="str">
        <f t="shared" ca="1" si="2"/>
        <v>08.04</v>
      </c>
      <c r="F106" s="35" t="str">
        <f ca="1">IF(OR($E106="",$E106="Total Geral"),"",IF(LEN($E106)&lt;6,VLOOKUP($E106,'[1]MEMÓRIA DE CÁLCULO'!$F:$W,2,FALSE),VLOOKUP($E106,'[1]MEMÓRIA DE CÁLCULO'!$F:$W,5,FALSE)))</f>
        <v>MOVIMENTO DE TERRA</v>
      </c>
      <c r="G106" s="2" t="str">
        <f ca="1">IF(OR(ISBLANK($E106),$E106="Total Geral"),"",IF(LEN($E106)&lt;6,"",VLOOKUP($E106,'[1]MEMÓRIA DE CÁLCULO'!$F:$W,3,FALSE)))</f>
        <v/>
      </c>
      <c r="H106" s="2" t="str">
        <f>IF(OR(ISBLANK($B106),$B106="Total Geral"),"",IF(LEN($B106)&lt;6,"",VLOOKUP($B106,'[1]MEMÓRIA DE CÁLCULO'!$F:$W,4,FALSE)))</f>
        <v/>
      </c>
      <c r="I106" s="3" t="str">
        <f>IF(OR(ISBLANK($B106),$B106="Total Geral"),"",IF(LEN($B106)&lt;6,"",VLOOKUP($B106,'[1]MEMÓRIA DE CÁLCULO'!$F:$W,2,FALSE)))</f>
        <v/>
      </c>
      <c r="J106" s="3" t="str">
        <f>IF(OR(ISBLANK($B106),$B106="Total Geral"),"",IF(LEN($B106)&lt;6,"",VLOOKUP($B106,'[1]MEMÓRIA DE CÁLCULO'!$F:$W,17,FALSE)))</f>
        <v/>
      </c>
      <c r="K106" s="36" t="str">
        <f>IF(OR(ISBLANK($B106),$B106="Total Geral"),"",IF(LEN($B106)&lt;6,"",VLOOKUP($B106,'[1]MEMÓRIA DE CÁLCULO'!$F:$W,18,FALSE)))</f>
        <v/>
      </c>
      <c r="L106" s="37" t="str">
        <f>IF(OR(ISBLANK($B106),$B106="Total Geral"),"",IF(LEN($B106)&lt;6,"",VLOOKUP($B106,'[1]MEMÓRIA DE CÁLCULO'!$F:$AB,20,FALSE)))</f>
        <v/>
      </c>
      <c r="M106" s="37" t="str">
        <f>IF(OR(ISBLANK($B106),$B106="Total Geral"),"",IF(LEN($B106)&lt;6,"",VLOOKUP($B106,'[1]MEMÓRIA DE CÁLCULO'!$F:$AB,21,FALSE)))</f>
        <v/>
      </c>
      <c r="N106" s="38"/>
      <c r="O106" s="38"/>
      <c r="R106" s="2">
        <v>37.450000000000003</v>
      </c>
      <c r="S106" s="2" t="b">
        <f t="shared" si="1"/>
        <v>0</v>
      </c>
      <c r="V106" s="3">
        <f ca="1">IF(ISBLANK($B106),0,COUNTIFS('[1]MEMÓRIA DE CÁLCULO'!$F:$F,'PLANILHA ORÇ.'!$B106))</f>
        <v>1</v>
      </c>
    </row>
    <row r="107" spans="2:22" ht="30" x14ac:dyDescent="0.25">
      <c r="B107" s="34" t="s">
        <v>106</v>
      </c>
      <c r="E107" s="2" t="str">
        <f t="shared" ca="1" si="2"/>
        <v>08.04.01</v>
      </c>
      <c r="F107" s="35" t="str">
        <f ca="1">IF(OR($E107="",$E107="Total Geral"),"",IF(LEN($E107)&lt;6,VLOOKUP($E107,'[1]MEMÓRIA DE CÁLCULO'!$F:$W,2,FALSE),VLOOKUP($E107,'[1]MEMÓRIA DE CÁLCULO'!$F:$W,5,FALSE)))</f>
        <v>ENROCAMENTO COM PEDRA-DE-MAO ARRUMADA,INCLUSIVE FORNECIMENTODESTA</v>
      </c>
      <c r="G107" s="2" t="str">
        <f ca="1">IF(OR(ISBLANK($E107),$E107="Total Geral"),"",IF(LEN($E107)&lt;6,"",VLOOKUP($E107,'[1]MEMÓRIA DE CÁLCULO'!$F:$W,3,FALSE)))</f>
        <v>06.085.0045-0</v>
      </c>
      <c r="H107" s="2" t="str">
        <f ca="1">IF(OR(ISBLANK($B107),$B107="Total Geral"),"",IF(LEN($B107)&lt;6,"",VLOOKUP($B107,'[1]MEMÓRIA DE CÁLCULO'!$F:$W,4,FALSE)))</f>
        <v>06.085.0045-A</v>
      </c>
      <c r="I107" s="3" t="str">
        <f ca="1">IF(OR(ISBLANK($B107),$B107="Total Geral"),"",IF(LEN($B107)&lt;6,"",VLOOKUP($B107,'[1]MEMÓRIA DE CÁLCULO'!$F:$W,2,FALSE)))</f>
        <v>EMOP</v>
      </c>
      <c r="J107" s="3" t="str">
        <f ca="1">IF(OR(ISBLANK($B107),$B107="Total Geral"),"",IF(LEN($B107)&lt;6,"",VLOOKUP($B107,'[1]MEMÓRIA DE CÁLCULO'!$F:$W,17,FALSE)))</f>
        <v>M3</v>
      </c>
      <c r="K107" s="36">
        <f ca="1">IF(OR(ISBLANK($B107),$B107="Total Geral"),"",IF(LEN($B107)&lt;6,"",VLOOKUP($B107,'[1]MEMÓRIA DE CÁLCULO'!$F:$W,18,FALSE)))</f>
        <v>99.144000000000005</v>
      </c>
      <c r="L107" s="37">
        <f ca="1">IF(OR(ISBLANK($B107),$B107="Total Geral"),"",IF(LEN($B107)&lt;6,"",VLOOKUP($B107,'[1]MEMÓRIA DE CÁLCULO'!$F:$AB,20,FALSE)))</f>
        <v>256.89</v>
      </c>
      <c r="M107" s="37">
        <f ca="1">IF(OR(ISBLANK($B107),$B107="Total Geral"),"",IF(LEN($B107)&lt;6,"",VLOOKUP($B107,'[1]MEMÓRIA DE CÁLCULO'!$F:$AB,21,FALSE)))</f>
        <v>248.57</v>
      </c>
      <c r="N107" s="38"/>
      <c r="O107" s="38"/>
      <c r="R107" s="2">
        <v>37.450000000000003</v>
      </c>
      <c r="S107" s="2" t="b">
        <f t="shared" ca="1" si="1"/>
        <v>0</v>
      </c>
      <c r="V107" s="3">
        <f ca="1">IF(ISBLANK($B107),0,COUNTIFS('[1]MEMÓRIA DE CÁLCULO'!$F:$F,'PLANILHA ORÇ.'!$B107))</f>
        <v>1</v>
      </c>
    </row>
    <row r="108" spans="2:22" x14ac:dyDescent="0.25">
      <c r="B108" s="34" t="s">
        <v>107</v>
      </c>
      <c r="E108" s="2" t="str">
        <f t="shared" ca="1" si="2"/>
        <v>08.05</v>
      </c>
      <c r="F108" s="35" t="str">
        <f ca="1">IF(OR($E108="",$E108="Total Geral"),"",IF(LEN($E108)&lt;6,VLOOKUP($E108,'[1]MEMÓRIA DE CÁLCULO'!$F:$W,2,FALSE),VLOOKUP($E108,'[1]MEMÓRIA DE CÁLCULO'!$F:$W,5,FALSE)))</f>
        <v>GALERAIS, DRENOS E CONEXOS</v>
      </c>
      <c r="G108" s="2" t="str">
        <f ca="1">IF(OR(ISBLANK($E108),$E108="Total Geral"),"",IF(LEN($E108)&lt;6,"",VLOOKUP($E108,'[1]MEMÓRIA DE CÁLCULO'!$F:$W,3,FALSE)))</f>
        <v/>
      </c>
      <c r="H108" s="2" t="str">
        <f>IF(OR(ISBLANK($B108),$B108="Total Geral"),"",IF(LEN($B108)&lt;6,"",VLOOKUP($B108,'[1]MEMÓRIA DE CÁLCULO'!$F:$W,4,FALSE)))</f>
        <v/>
      </c>
      <c r="I108" s="3" t="str">
        <f>IF(OR(ISBLANK($B108),$B108="Total Geral"),"",IF(LEN($B108)&lt;6,"",VLOOKUP($B108,'[1]MEMÓRIA DE CÁLCULO'!$F:$W,2,FALSE)))</f>
        <v/>
      </c>
      <c r="J108" s="3" t="str">
        <f>IF(OR(ISBLANK($B108),$B108="Total Geral"),"",IF(LEN($B108)&lt;6,"",VLOOKUP($B108,'[1]MEMÓRIA DE CÁLCULO'!$F:$W,17,FALSE)))</f>
        <v/>
      </c>
      <c r="K108" s="36" t="str">
        <f>IF(OR(ISBLANK($B108),$B108="Total Geral"),"",IF(LEN($B108)&lt;6,"",VLOOKUP($B108,'[1]MEMÓRIA DE CÁLCULO'!$F:$W,18,FALSE)))</f>
        <v/>
      </c>
      <c r="L108" s="37" t="str">
        <f>IF(OR(ISBLANK($B108),$B108="Total Geral"),"",IF(LEN($B108)&lt;6,"",VLOOKUP($B108,'[1]MEMÓRIA DE CÁLCULO'!$F:$AB,20,FALSE)))</f>
        <v/>
      </c>
      <c r="M108" s="37" t="str">
        <f>IF(OR(ISBLANK($B108),$B108="Total Geral"),"",IF(LEN($B108)&lt;6,"",VLOOKUP($B108,'[1]MEMÓRIA DE CÁLCULO'!$F:$AB,21,FALSE)))</f>
        <v/>
      </c>
      <c r="N108" s="38"/>
      <c r="O108" s="38"/>
      <c r="R108" s="2">
        <v>2.4</v>
      </c>
      <c r="S108" s="2" t="b">
        <f t="shared" si="1"/>
        <v>0</v>
      </c>
      <c r="V108" s="3">
        <f ca="1">IF(ISBLANK($B108),0,COUNTIFS('[1]MEMÓRIA DE CÁLCULO'!$F:$F,'PLANILHA ORÇ.'!$B108))</f>
        <v>1</v>
      </c>
    </row>
    <row r="109" spans="2:22" ht="30" x14ac:dyDescent="0.25">
      <c r="B109" s="34" t="s">
        <v>108</v>
      </c>
      <c r="E109" s="2" t="str">
        <f t="shared" ca="1" si="2"/>
        <v>08.05.01</v>
      </c>
      <c r="F109" s="35" t="str">
        <f ca="1">IF(OR($E109="",$E109="Total Geral"),"",IF(LEN($E109)&lt;6,VLOOKUP($E109,'[1]MEMÓRIA DE CÁLCULO'!$F:$W,2,FALSE),VLOOKUP($E109,'[1]MEMÓRIA DE CÁLCULO'!$F:$W,5,FALSE)))</f>
        <v>DRENO OU BARBACA EM TUBO DE PVC,DIAMETRO DE 2",INCLUSIVE FORNECIMENTO DO TUBO E MATERIAL DRENANTE</v>
      </c>
      <c r="G109" s="2" t="str">
        <f ca="1">IF(OR(ISBLANK($E109),$E109="Total Geral"),"",IF(LEN($E109)&lt;6,"",VLOOKUP($E109,'[1]MEMÓRIA DE CÁLCULO'!$F:$W,3,FALSE)))</f>
        <v>06.082.0050-0</v>
      </c>
      <c r="H109" s="2" t="str">
        <f ca="1">IF(OR(ISBLANK($B109),$B109="Total Geral"),"",IF(LEN($B109)&lt;6,"",VLOOKUP($B109,'[1]MEMÓRIA DE CÁLCULO'!$F:$W,4,FALSE)))</f>
        <v>06.082.0050-A</v>
      </c>
      <c r="I109" s="3" t="str">
        <f ca="1">IF(OR(ISBLANK($B109),$B109="Total Geral"),"",IF(LEN($B109)&lt;6,"",VLOOKUP($B109,'[1]MEMÓRIA DE CÁLCULO'!$F:$W,2,FALSE)))</f>
        <v>EMOP</v>
      </c>
      <c r="J109" s="3" t="str">
        <f ca="1">IF(OR(ISBLANK($B109),$B109="Total Geral"),"",IF(LEN($B109)&lt;6,"",VLOOKUP($B109,'[1]MEMÓRIA DE CÁLCULO'!$F:$W,17,FALSE)))</f>
        <v>M</v>
      </c>
      <c r="K109" s="36">
        <f ca="1">IF(OR(ISBLANK($B109),$B109="Total Geral"),"",IF(LEN($B109)&lt;6,"",VLOOKUP($B109,'[1]MEMÓRIA DE CÁLCULO'!$F:$W,18,FALSE)))</f>
        <v>64</v>
      </c>
      <c r="L109" s="37">
        <f ca="1">IF(OR(ISBLANK($B109),$B109="Total Geral"),"",IF(LEN($B109)&lt;6,"",VLOOKUP($B109,'[1]MEMÓRIA DE CÁLCULO'!$F:$AB,20,FALSE)))</f>
        <v>19.46</v>
      </c>
      <c r="M109" s="37">
        <f ca="1">IF(OR(ISBLANK($B109),$B109="Total Geral"),"",IF(LEN($B109)&lt;6,"",VLOOKUP($B109,'[1]MEMÓRIA DE CÁLCULO'!$F:$AB,21,FALSE)))</f>
        <v>18.41</v>
      </c>
      <c r="N109" s="38"/>
      <c r="O109" s="38"/>
      <c r="R109" s="2">
        <v>4</v>
      </c>
      <c r="S109" s="2" t="b">
        <f t="shared" ca="1" si="1"/>
        <v>0</v>
      </c>
      <c r="V109" s="3">
        <f ca="1">IF(ISBLANK($B109),0,COUNTIFS('[1]MEMÓRIA DE CÁLCULO'!$F:$F,'PLANILHA ORÇ.'!$B109))</f>
        <v>1</v>
      </c>
    </row>
    <row r="110" spans="2:22" ht="45" x14ac:dyDescent="0.25">
      <c r="B110" s="34" t="s">
        <v>109</v>
      </c>
      <c r="E110" s="2" t="str">
        <f t="shared" ca="1" si="2"/>
        <v>08.05.02</v>
      </c>
      <c r="F110" s="35" t="str">
        <f ca="1">IF(OR($E110="",$E110="Total Geral"),"",IF(LEN($E110)&lt;6,VLOOKUP($E110,'[1]MEMÓRIA DE CÁLCULO'!$F:$W,2,FALSE),VLOOKUP($E110,'[1]MEMÓRIA DE CÁLCULO'!$F:$W,5,FALSE)))</f>
        <v>DRENO PROFUNDO EM TUBO PLASTICO PERFURADO,2" DE DIAMETRO,INCLUSIVE TELA DE NYLON E FORNECIMENTO DOS MATERIAIS,EXCLUSIVEPERFURACAO DO TERRENO</v>
      </c>
      <c r="G110" s="2" t="str">
        <f ca="1">IF(OR(ISBLANK($E110),$E110="Total Geral"),"",IF(LEN($E110)&lt;6,"",VLOOKUP($E110,'[1]MEMÓRIA DE CÁLCULO'!$F:$W,3,FALSE)))</f>
        <v>06.082.0010-0</v>
      </c>
      <c r="H110" s="2" t="str">
        <f ca="1">IF(OR(ISBLANK($B110),$B110="Total Geral"),"",IF(LEN($B110)&lt;6,"",VLOOKUP($B110,'[1]MEMÓRIA DE CÁLCULO'!$F:$W,4,FALSE)))</f>
        <v>06.082.0010-A</v>
      </c>
      <c r="I110" s="3" t="str">
        <f ca="1">IF(OR(ISBLANK($B110),$B110="Total Geral"),"",IF(LEN($B110)&lt;6,"",VLOOKUP($B110,'[1]MEMÓRIA DE CÁLCULO'!$F:$W,2,FALSE)))</f>
        <v>EMOP</v>
      </c>
      <c r="J110" s="3" t="str">
        <f ca="1">IF(OR(ISBLANK($B110),$B110="Total Geral"),"",IF(LEN($B110)&lt;6,"",VLOOKUP($B110,'[1]MEMÓRIA DE CÁLCULO'!$F:$W,17,FALSE)))</f>
        <v>M</v>
      </c>
      <c r="K110" s="36">
        <f ca="1">IF(OR(ISBLANK($B110),$B110="Total Geral"),"",IF(LEN($B110)&lt;6,"",VLOOKUP($B110,'[1]MEMÓRIA DE CÁLCULO'!$F:$W,18,FALSE)))</f>
        <v>45</v>
      </c>
      <c r="L110" s="37">
        <f ca="1">IF(OR(ISBLANK($B110),$B110="Total Geral"),"",IF(LEN($B110)&lt;6,"",VLOOKUP($B110,'[1]MEMÓRIA DE CÁLCULO'!$F:$AB,20,FALSE)))</f>
        <v>30.65</v>
      </c>
      <c r="M110" s="37">
        <f ca="1">IF(OR(ISBLANK($B110),$B110="Total Geral"),"",IF(LEN($B110)&lt;6,"",VLOOKUP($B110,'[1]MEMÓRIA DE CÁLCULO'!$F:$AB,21,FALSE)))</f>
        <v>28.47</v>
      </c>
      <c r="N110" s="38"/>
      <c r="O110" s="38"/>
      <c r="R110" s="2">
        <v>288</v>
      </c>
      <c r="S110" s="2" t="b">
        <f t="shared" ca="1" si="1"/>
        <v>0</v>
      </c>
      <c r="V110" s="3">
        <f ca="1">IF(ISBLANK($B110),0,COUNTIFS('[1]MEMÓRIA DE CÁLCULO'!$F:$F,'PLANILHA ORÇ.'!$B110))</f>
        <v>1</v>
      </c>
    </row>
    <row r="111" spans="2:22" ht="30" x14ac:dyDescent="0.25">
      <c r="B111" s="34" t="s">
        <v>110</v>
      </c>
      <c r="E111" s="2" t="str">
        <f t="shared" ca="1" si="2"/>
        <v>08.05.03</v>
      </c>
      <c r="F111" s="35" t="str">
        <f ca="1">IF(OR($E111="",$E111="Total Geral"),"",IF(LEN($E111)&lt;6,VLOOKUP($E111,'[1]MEMÓRIA DE CÁLCULO'!$F:$W,2,FALSE),VLOOKUP($E111,'[1]MEMÓRIA DE CÁLCULO'!$F:$W,5,FALSE)))</f>
        <v>MANTA GEOTEXTIL,EM ENROCAMENTOS OU FILTROS DE TRANSICAO.FORNECIMENTO E COLOCACAO</v>
      </c>
      <c r="G111" s="2" t="str">
        <f ca="1">IF(OR(ISBLANK($E111),$E111="Total Geral"),"",IF(LEN($E111)&lt;6,"",VLOOKUP($E111,'[1]MEMÓRIA DE CÁLCULO'!$F:$W,3,FALSE)))</f>
        <v>06.100.0012-0</v>
      </c>
      <c r="H111" s="2" t="str">
        <f ca="1">IF(OR(ISBLANK($B111),$B111="Total Geral"),"",IF(LEN($B111)&lt;6,"",VLOOKUP($B111,'[1]MEMÓRIA DE CÁLCULO'!$F:$W,4,FALSE)))</f>
        <v>06.100.0012-A</v>
      </c>
      <c r="I111" s="3" t="str">
        <f ca="1">IF(OR(ISBLANK($B111),$B111="Total Geral"),"",IF(LEN($B111)&lt;6,"",VLOOKUP($B111,'[1]MEMÓRIA DE CÁLCULO'!$F:$W,2,FALSE)))</f>
        <v>EMOP</v>
      </c>
      <c r="J111" s="3" t="str">
        <f ca="1">IF(OR(ISBLANK($B111),$B111="Total Geral"),"",IF(LEN($B111)&lt;6,"",VLOOKUP($B111,'[1]MEMÓRIA DE CÁLCULO'!$F:$W,17,FALSE)))</f>
        <v>M2</v>
      </c>
      <c r="K111" s="36">
        <f ca="1">IF(OR(ISBLANK($B111),$B111="Total Geral"),"",IF(LEN($B111)&lt;6,"",VLOOKUP($B111,'[1]MEMÓRIA DE CÁLCULO'!$F:$W,18,FALSE)))</f>
        <v>302.94</v>
      </c>
      <c r="L111" s="37">
        <f ca="1">IF(OR(ISBLANK($B111),$B111="Total Geral"),"",IF(LEN($B111)&lt;6,"",VLOOKUP($B111,'[1]MEMÓRIA DE CÁLCULO'!$F:$AB,20,FALSE)))</f>
        <v>15.07</v>
      </c>
      <c r="M111" s="37">
        <f ca="1">IF(OR(ISBLANK($B111),$B111="Total Geral"),"",IF(LEN($B111)&lt;6,"",VLOOKUP($B111,'[1]MEMÓRIA DE CÁLCULO'!$F:$AB,21,FALSE)))</f>
        <v>14.97</v>
      </c>
      <c r="N111" s="38"/>
      <c r="O111" s="38"/>
      <c r="R111" s="2">
        <v>288</v>
      </c>
      <c r="S111" s="2" t="b">
        <f t="shared" ca="1" si="1"/>
        <v>0</v>
      </c>
      <c r="V111" s="3">
        <f ca="1">IF(ISBLANK($B111),0,COUNTIFS('[1]MEMÓRIA DE CÁLCULO'!$F:$F,'PLANILHA ORÇ.'!$B111))</f>
        <v>1</v>
      </c>
    </row>
    <row r="112" spans="2:22" x14ac:dyDescent="0.25">
      <c r="B112" s="34" t="s">
        <v>111</v>
      </c>
      <c r="E112" s="2" t="str">
        <f t="shared" ca="1" si="2"/>
        <v>08.06</v>
      </c>
      <c r="F112" s="35" t="str">
        <f ca="1">IF(OR($E112="",$E112="Total Geral"),"",IF(LEN($E112)&lt;6,VLOOKUP($E112,'[1]MEMÓRIA DE CÁLCULO'!$F:$W,2,FALSE),VLOOKUP($E112,'[1]MEMÓRIA DE CÁLCULO'!$F:$W,5,FALSE)))</f>
        <v>INJEÇÃO</v>
      </c>
      <c r="G112" s="2" t="str">
        <f ca="1">IF(OR(ISBLANK($E112),$E112="Total Geral"),"",IF(LEN($E112)&lt;6,"",VLOOKUP($E112,'[1]MEMÓRIA DE CÁLCULO'!$F:$W,3,FALSE)))</f>
        <v/>
      </c>
      <c r="H112" s="2" t="str">
        <f>IF(OR(ISBLANK($B112),$B112="Total Geral"),"",IF(LEN($B112)&lt;6,"",VLOOKUP($B112,'[1]MEMÓRIA DE CÁLCULO'!$F:$W,4,FALSE)))</f>
        <v/>
      </c>
      <c r="I112" s="3" t="str">
        <f>IF(OR(ISBLANK($B112),$B112="Total Geral"),"",IF(LEN($B112)&lt;6,"",VLOOKUP($B112,'[1]MEMÓRIA DE CÁLCULO'!$F:$W,2,FALSE)))</f>
        <v/>
      </c>
      <c r="J112" s="3" t="str">
        <f>IF(OR(ISBLANK($B112),$B112="Total Geral"),"",IF(LEN($B112)&lt;6,"",VLOOKUP($B112,'[1]MEMÓRIA DE CÁLCULO'!$F:$W,17,FALSE)))</f>
        <v/>
      </c>
      <c r="K112" s="36" t="str">
        <f>IF(OR(ISBLANK($B112),$B112="Total Geral"),"",IF(LEN($B112)&lt;6,"",VLOOKUP($B112,'[1]MEMÓRIA DE CÁLCULO'!$F:$W,18,FALSE)))</f>
        <v/>
      </c>
      <c r="L112" s="37" t="str">
        <f>IF(OR(ISBLANK($B112),$B112="Total Geral"),"",IF(LEN($B112)&lt;6,"",VLOOKUP($B112,'[1]MEMÓRIA DE CÁLCULO'!$F:$AB,20,FALSE)))</f>
        <v/>
      </c>
      <c r="M112" s="37" t="str">
        <f>IF(OR(ISBLANK($B112),$B112="Total Geral"),"",IF(LEN($B112)&lt;6,"",VLOOKUP($B112,'[1]MEMÓRIA DE CÁLCULO'!$F:$AB,21,FALSE)))</f>
        <v/>
      </c>
      <c r="N112" s="38"/>
      <c r="O112" s="38"/>
      <c r="V112" s="3">
        <f ca="1">IF(ISBLANK($B112),0,COUNTIFS('[1]MEMÓRIA DE CÁLCULO'!$F:$F,'PLANILHA ORÇ.'!$B112))</f>
        <v>1</v>
      </c>
    </row>
    <row r="113" spans="2:22" ht="30" x14ac:dyDescent="0.25">
      <c r="B113" s="34" t="s">
        <v>112</v>
      </c>
      <c r="E113" s="2" t="str">
        <f t="shared" ca="1" si="2"/>
        <v>08.06.01</v>
      </c>
      <c r="F113" s="35" t="str">
        <f ca="1">IF(OR($E113="",$E113="Total Geral"),"",IF(LEN($E113)&lt;6,VLOOKUP($E113,'[1]MEMÓRIA DE CÁLCULO'!$F:$W,2,FALSE),VLOOKUP($E113,'[1]MEMÓRIA DE CÁLCULO'!$F:$W,5,FALSE)))</f>
        <v>INJECAO DE CALDA DE CIMENTO,INCLUSIVE FORNECIMENTO DOS MATERIAIS</v>
      </c>
      <c r="G113" s="2" t="str">
        <f ca="1">IF(OR(ISBLANK($E113),$E113="Total Geral"),"",IF(LEN($E113)&lt;6,"",VLOOKUP($E113,'[1]MEMÓRIA DE CÁLCULO'!$F:$W,3,FALSE)))</f>
        <v>07.050.0050-0</v>
      </c>
      <c r="H113" s="2" t="str">
        <f ca="1">IF(OR(ISBLANK($B113),$B113="Total Geral"),"",IF(LEN($B113)&lt;6,"",VLOOKUP($B113,'[1]MEMÓRIA DE CÁLCULO'!$F:$W,4,FALSE)))</f>
        <v>07.050.0050-A</v>
      </c>
      <c r="I113" s="3" t="str">
        <f ca="1">IF(OR(ISBLANK($B113),$B113="Total Geral"),"",IF(LEN($B113)&lt;6,"",VLOOKUP($B113,'[1]MEMÓRIA DE CÁLCULO'!$F:$W,2,FALSE)))</f>
        <v>EMOP</v>
      </c>
      <c r="J113" s="3" t="str">
        <f ca="1">IF(OR(ISBLANK($B113),$B113="Total Geral"),"",IF(LEN($B113)&lt;6,"",VLOOKUP($B113,'[1]MEMÓRIA DE CÁLCULO'!$F:$W,17,FALSE)))</f>
        <v>M3</v>
      </c>
      <c r="K113" s="36">
        <f ca="1">IF(OR(ISBLANK($B113),$B113="Total Geral"),"",IF(LEN($B113)&lt;6,"",VLOOKUP($B113,'[1]MEMÓRIA DE CÁLCULO'!$F:$W,18,FALSE)))</f>
        <v>5.42</v>
      </c>
      <c r="L113" s="37">
        <f ca="1">IF(OR(ISBLANK($B113),$B113="Total Geral"),"",IF(LEN($B113)&lt;6,"",VLOOKUP($B113,'[1]MEMÓRIA DE CÁLCULO'!$F:$AB,20,FALSE)))</f>
        <v>1193.53</v>
      </c>
      <c r="M113" s="37">
        <f ca="1">IF(OR(ISBLANK($B113),$B113="Total Geral"),"",IF(LEN($B113)&lt;6,"",VLOOKUP($B113,'[1]MEMÓRIA DE CÁLCULO'!$F:$AB,21,FALSE)))</f>
        <v>1167.46</v>
      </c>
      <c r="N113" s="38"/>
      <c r="O113" s="38"/>
      <c r="V113" s="3">
        <f ca="1">IF(ISBLANK($B113),0,COUNTIFS('[1]MEMÓRIA DE CÁLCULO'!$F:$F,'PLANILHA ORÇ.'!$B113))</f>
        <v>1</v>
      </c>
    </row>
    <row r="114" spans="2:22" x14ac:dyDescent="0.25">
      <c r="B114" s="34" t="s">
        <v>113</v>
      </c>
      <c r="E114" s="2" t="str">
        <f t="shared" ca="1" si="2"/>
        <v>08.07</v>
      </c>
      <c r="F114" s="35" t="str">
        <f ca="1">IF(OR($E114="",$E114="Total Geral"),"",IF(LEN($E114)&lt;6,VLOOKUP($E114,'[1]MEMÓRIA DE CÁLCULO'!$F:$W,2,FALSE),VLOOKUP($E114,'[1]MEMÓRIA DE CÁLCULO'!$F:$W,5,FALSE)))</f>
        <v>FUNDAÇÕES</v>
      </c>
      <c r="G114" s="2" t="str">
        <f ca="1">IF(OR(ISBLANK($E114),$E114="Total Geral"),"",IF(LEN($E114)&lt;6,"",VLOOKUP($E114,'[1]MEMÓRIA DE CÁLCULO'!$F:$W,3,FALSE)))</f>
        <v/>
      </c>
      <c r="H114" s="2" t="str">
        <f>IF(OR(ISBLANK($B114),$B114="Total Geral"),"",IF(LEN($B114)&lt;6,"",VLOOKUP($B114,'[1]MEMÓRIA DE CÁLCULO'!$F:$W,4,FALSE)))</f>
        <v/>
      </c>
      <c r="I114" s="3" t="str">
        <f>IF(OR(ISBLANK($B114),$B114="Total Geral"),"",IF(LEN($B114)&lt;6,"",VLOOKUP($B114,'[1]MEMÓRIA DE CÁLCULO'!$F:$W,2,FALSE)))</f>
        <v/>
      </c>
      <c r="J114" s="3" t="str">
        <f>IF(OR(ISBLANK($B114),$B114="Total Geral"),"",IF(LEN($B114)&lt;6,"",VLOOKUP($B114,'[1]MEMÓRIA DE CÁLCULO'!$F:$W,17,FALSE)))</f>
        <v/>
      </c>
      <c r="K114" s="36" t="str">
        <f>IF(OR(ISBLANK($B114),$B114="Total Geral"),"",IF(LEN($B114)&lt;6,"",VLOOKUP($B114,'[1]MEMÓRIA DE CÁLCULO'!$F:$W,18,FALSE)))</f>
        <v/>
      </c>
      <c r="L114" s="37" t="str">
        <f>IF(OR(ISBLANK($B114),$B114="Total Geral"),"",IF(LEN($B114)&lt;6,"",VLOOKUP($B114,'[1]MEMÓRIA DE CÁLCULO'!$F:$AB,20,FALSE)))</f>
        <v/>
      </c>
      <c r="M114" s="37" t="str">
        <f>IF(OR(ISBLANK($B114),$B114="Total Geral"),"",IF(LEN($B114)&lt;6,"",VLOOKUP($B114,'[1]MEMÓRIA DE CÁLCULO'!$F:$AB,21,FALSE)))</f>
        <v/>
      </c>
      <c r="N114" s="38"/>
      <c r="O114" s="38"/>
      <c r="V114" s="3">
        <f ca="1">IF(ISBLANK($B114),0,COUNTIFS('[1]MEMÓRIA DE CÁLCULO'!$F:$F,'PLANILHA ORÇ.'!$B114))</f>
        <v>1</v>
      </c>
    </row>
    <row r="115" spans="2:22" ht="60" x14ac:dyDescent="0.25">
      <c r="B115" s="34" t="s">
        <v>114</v>
      </c>
      <c r="E115" s="2" t="str">
        <f t="shared" ca="1" si="2"/>
        <v>08.07.01</v>
      </c>
      <c r="F115" s="35" t="str">
        <f ca="1">IF(OR($E115="",$E115="Total Geral"),"",IF(LEN($E115)&lt;6,VLOOKUP($E115,'[1]MEMÓRIA DE CÁLCULO'!$F:$W,2,FALSE),VLOOKUP($E115,'[1]MEMÓRIA DE CÁLCULO'!$F:$W,5,FALSE)))</f>
        <v>ESTACA RAIZ COM DIAMETRO DE 8" PARA CARGA DE 50T,INJECAO DEARGAMASSA DE CIMENTO E AREIA,COM RESISTENCIA DE 20MPA,CONFORME ABNT NBR 6122,INCLUSIVE O FORNECIMENTO DOS MATERIAIS (CIMENTO,AREIA E ACO),EXCLUSIVE PERFURACAO</v>
      </c>
      <c r="G115" s="2" t="str">
        <f ca="1">IF(OR(ISBLANK($E115),$E115="Total Geral"),"",IF(LEN($E115)&lt;6,"",VLOOKUP($E115,'[1]MEMÓRIA DE CÁLCULO'!$F:$W,3,FALSE)))</f>
        <v>10.003.0030-0</v>
      </c>
      <c r="H115" s="2" t="str">
        <f ca="1">IF(OR(ISBLANK($B115),$B115="Total Geral"),"",IF(LEN($B115)&lt;6,"",VLOOKUP($B115,'[1]MEMÓRIA DE CÁLCULO'!$F:$W,4,FALSE)))</f>
        <v>10.003.0030-A</v>
      </c>
      <c r="I115" s="3" t="str">
        <f ca="1">IF(OR(ISBLANK($B115),$B115="Total Geral"),"",IF(LEN($B115)&lt;6,"",VLOOKUP($B115,'[1]MEMÓRIA DE CÁLCULO'!$F:$W,2,FALSE)))</f>
        <v>EMOP</v>
      </c>
      <c r="J115" s="3" t="str">
        <f ca="1">IF(OR(ISBLANK($B115),$B115="Total Geral"),"",IF(LEN($B115)&lt;6,"",VLOOKUP($B115,'[1]MEMÓRIA DE CÁLCULO'!$F:$W,17,FALSE)))</f>
        <v>M</v>
      </c>
      <c r="K115" s="36">
        <f ca="1">IF(OR(ISBLANK($B115),$B115="Total Geral"),"",IF(LEN($B115)&lt;6,"",VLOOKUP($B115,'[1]MEMÓRIA DE CÁLCULO'!$F:$W,18,FALSE)))</f>
        <v>375</v>
      </c>
      <c r="L115" s="37">
        <f ca="1">IF(OR(ISBLANK($B115),$B115="Total Geral"),"",IF(LEN($B115)&lt;6,"",VLOOKUP($B115,'[1]MEMÓRIA DE CÁLCULO'!$F:$AB,20,FALSE)))</f>
        <v>145.49</v>
      </c>
      <c r="M115" s="37">
        <f ca="1">IF(OR(ISBLANK($B115),$B115="Total Geral"),"",IF(LEN($B115)&lt;6,"",VLOOKUP($B115,'[1]MEMÓRIA DE CÁLCULO'!$F:$AB,21,FALSE)))</f>
        <v>139.94</v>
      </c>
      <c r="N115" s="38"/>
      <c r="O115" s="38"/>
      <c r="V115" s="3">
        <f ca="1">IF(ISBLANK($B115),0,COUNTIFS('[1]MEMÓRIA DE CÁLCULO'!$F:$F,'PLANILHA ORÇ.'!$B115))</f>
        <v>1</v>
      </c>
    </row>
    <row r="116" spans="2:22" ht="30" x14ac:dyDescent="0.25">
      <c r="B116" s="34" t="s">
        <v>115</v>
      </c>
      <c r="E116" s="2" t="str">
        <f t="shared" ca="1" si="2"/>
        <v>08.07.02</v>
      </c>
      <c r="F116" s="35" t="str">
        <f ca="1">IF(OR($E116="",$E116="Total Geral"),"",IF(LEN($E116)&lt;6,VLOOKUP($E116,'[1]MEMÓRIA DE CÁLCULO'!$F:$W,2,FALSE),VLOOKUP($E116,'[1]MEMÓRIA DE CÁLCULO'!$F:$W,5,FALSE)))</f>
        <v>ARRASAMENTO DE ESTACA DE CONCRETO PARA CARGA DE TRABALHO DECOMPRESSAO AXIAL ATE 600KN</v>
      </c>
      <c r="G116" s="2" t="str">
        <f ca="1">IF(OR(ISBLANK($E116),$E116="Total Geral"),"",IF(LEN($E116)&lt;6,"",VLOOKUP($E116,'[1]MEMÓRIA DE CÁLCULO'!$F:$W,3,FALSE)))</f>
        <v>10.012.0001-0</v>
      </c>
      <c r="H116" s="2" t="str">
        <f ca="1">IF(OR(ISBLANK($B116),$B116="Total Geral"),"",IF(LEN($B116)&lt;6,"",VLOOKUP($B116,'[1]MEMÓRIA DE CÁLCULO'!$F:$W,4,FALSE)))</f>
        <v>10.012.0001-A</v>
      </c>
      <c r="I116" s="3" t="str">
        <f ca="1">IF(OR(ISBLANK($B116),$B116="Total Geral"),"",IF(LEN($B116)&lt;6,"",VLOOKUP($B116,'[1]MEMÓRIA DE CÁLCULO'!$F:$W,2,FALSE)))</f>
        <v>EMOP</v>
      </c>
      <c r="J116" s="3" t="str">
        <f ca="1">IF(OR(ISBLANK($B116),$B116="Total Geral"),"",IF(LEN($B116)&lt;6,"",VLOOKUP($B116,'[1]MEMÓRIA DE CÁLCULO'!$F:$W,17,FALSE)))</f>
        <v>UN</v>
      </c>
      <c r="K116" s="36">
        <f ca="1">IF(OR(ISBLANK($B116),$B116="Total Geral"),"",IF(LEN($B116)&lt;6,"",VLOOKUP($B116,'[1]MEMÓRIA DE CÁLCULO'!$F:$W,18,FALSE)))</f>
        <v>25</v>
      </c>
      <c r="L116" s="37">
        <f ca="1">IF(OR(ISBLANK($B116),$B116="Total Geral"),"",IF(LEN($B116)&lt;6,"",VLOOKUP($B116,'[1]MEMÓRIA DE CÁLCULO'!$F:$AB,20,FALSE)))</f>
        <v>172.54</v>
      </c>
      <c r="M116" s="37">
        <f ca="1">IF(OR(ISBLANK($B116),$B116="Total Geral"),"",IF(LEN($B116)&lt;6,"",VLOOKUP($B116,'[1]MEMÓRIA DE CÁLCULO'!$F:$AB,21,FALSE)))</f>
        <v>155.30000000000001</v>
      </c>
      <c r="N116" s="38"/>
      <c r="O116" s="38"/>
      <c r="V116" s="3">
        <f ca="1">IF(ISBLANK($B116),0,COUNTIFS('[1]MEMÓRIA DE CÁLCULO'!$F:$F,'PLANILHA ORÇ.'!$B116))</f>
        <v>1</v>
      </c>
    </row>
    <row r="117" spans="2:22" x14ac:dyDescent="0.25">
      <c r="B117" s="34" t="s">
        <v>116</v>
      </c>
      <c r="E117" s="2" t="str">
        <f t="shared" ca="1" si="2"/>
        <v>08.08</v>
      </c>
      <c r="F117" s="35" t="str">
        <f ca="1">IF(OR($E117="",$E117="Total Geral"),"",IF(LEN($E117)&lt;6,VLOOKUP($E117,'[1]MEMÓRIA DE CÁLCULO'!$F:$W,2,FALSE),VLOOKUP($E117,'[1]MEMÓRIA DE CÁLCULO'!$F:$W,5,FALSE)))</f>
        <v>ESTRUTURAS</v>
      </c>
      <c r="G117" s="2" t="str">
        <f ca="1">IF(OR(ISBLANK($E117),$E117="Total Geral"),"",IF(LEN($E117)&lt;6,"",VLOOKUP($E117,'[1]MEMÓRIA DE CÁLCULO'!$F:$W,3,FALSE)))</f>
        <v/>
      </c>
      <c r="H117" s="2" t="str">
        <f>IF(OR(ISBLANK($B117),$B117="Total Geral"),"",IF(LEN($B117)&lt;6,"",VLOOKUP($B117,'[1]MEMÓRIA DE CÁLCULO'!$F:$W,4,FALSE)))</f>
        <v/>
      </c>
      <c r="I117" s="3" t="str">
        <f>IF(OR(ISBLANK($B117),$B117="Total Geral"),"",IF(LEN($B117)&lt;6,"",VLOOKUP($B117,'[1]MEMÓRIA DE CÁLCULO'!$F:$W,2,FALSE)))</f>
        <v/>
      </c>
      <c r="J117" s="3" t="str">
        <f>IF(OR(ISBLANK($B117),$B117="Total Geral"),"",IF(LEN($B117)&lt;6,"",VLOOKUP($B117,'[1]MEMÓRIA DE CÁLCULO'!$F:$W,17,FALSE)))</f>
        <v/>
      </c>
      <c r="K117" s="36" t="str">
        <f>IF(OR(ISBLANK($B117),$B117="Total Geral"),"",IF(LEN($B117)&lt;6,"",VLOOKUP($B117,'[1]MEMÓRIA DE CÁLCULO'!$F:$W,18,FALSE)))</f>
        <v/>
      </c>
      <c r="L117" s="37" t="str">
        <f>IF(OR(ISBLANK($B117),$B117="Total Geral"),"",IF(LEN($B117)&lt;6,"",VLOOKUP($B117,'[1]MEMÓRIA DE CÁLCULO'!$F:$AB,20,FALSE)))</f>
        <v/>
      </c>
      <c r="M117" s="37" t="str">
        <f>IF(OR(ISBLANK($B117),$B117="Total Geral"),"",IF(LEN($B117)&lt;6,"",VLOOKUP($B117,'[1]MEMÓRIA DE CÁLCULO'!$F:$AB,21,FALSE)))</f>
        <v/>
      </c>
      <c r="N117" s="38"/>
      <c r="O117" s="38"/>
      <c r="V117" s="3">
        <f ca="1">IF(ISBLANK($B117),0,COUNTIFS('[1]MEMÓRIA DE CÁLCULO'!$F:$F,'PLANILHA ORÇ.'!$B117))</f>
        <v>1</v>
      </c>
    </row>
    <row r="118" spans="2:22" ht="75" x14ac:dyDescent="0.25">
      <c r="B118" s="34" t="s">
        <v>117</v>
      </c>
      <c r="E118" s="2" t="str">
        <f t="shared" ca="1" si="2"/>
        <v>08.08.01</v>
      </c>
      <c r="F118" s="35" t="str">
        <f ca="1">IF(OR($E118="",$E118="Total Geral"),"",IF(LEN($E118)&lt;6,VLOOKUP($E118,'[1]MEMÓRIA DE CÁLCULO'!$F:$W,2,FALSE),VLOOKUP($E118,'[1]MEMÓRIA DE CÁLCULO'!$F:$W,5,FALSE)))</f>
        <v>FORMAS DE CHAPAS DE MADEIRA COMPENSADA,EMPREGANDO-SE AS DE 14MM,RESINADAS,E TAMBEM AS DE 20MM DE ESPESSURA,PLASTIFICADAS,SERVINDO 4 VEZES,E A MADEIRA AUXILIAR SERVINDO 3 VEZES,INCLUSIVE FORNECIMENTO E DESMOLDAGEM,EXCLUSIVE ESCORAMENTO</v>
      </c>
      <c r="G118" s="2" t="str">
        <f ca="1">IF(OR(ISBLANK($E118),$E118="Total Geral"),"",IF(LEN($E118)&lt;6,"",VLOOKUP($E118,'[1]MEMÓRIA DE CÁLCULO'!$F:$W,3,FALSE)))</f>
        <v>11.005.0001-1</v>
      </c>
      <c r="H118" s="2" t="str">
        <f ca="1">IF(OR(ISBLANK($B118),$B118="Total Geral"),"",IF(LEN($B118)&lt;6,"",VLOOKUP($B118,'[1]MEMÓRIA DE CÁLCULO'!$F:$W,4,FALSE)))</f>
        <v>11.005.0001-B</v>
      </c>
      <c r="I118" s="3" t="str">
        <f ca="1">IF(OR(ISBLANK($B118),$B118="Total Geral"),"",IF(LEN($B118)&lt;6,"",VLOOKUP($B118,'[1]MEMÓRIA DE CÁLCULO'!$F:$W,2,FALSE)))</f>
        <v>EMOP</v>
      </c>
      <c r="J118" s="3" t="str">
        <f ca="1">IF(OR(ISBLANK($B118),$B118="Total Geral"),"",IF(LEN($B118)&lt;6,"",VLOOKUP($B118,'[1]MEMÓRIA DE CÁLCULO'!$F:$W,17,FALSE)))</f>
        <v>M2</v>
      </c>
      <c r="K118" s="36">
        <f ca="1">IF(OR(ISBLANK($B118),$B118="Total Geral"),"",IF(LEN($B118)&lt;6,"",VLOOKUP($B118,'[1]MEMÓRIA DE CÁLCULO'!$F:$W,18,FALSE)))</f>
        <v>620</v>
      </c>
      <c r="L118" s="37">
        <f ca="1">IF(OR(ISBLANK($B118),$B118="Total Geral"),"",IF(LEN($B118)&lt;6,"",VLOOKUP($B118,'[1]MEMÓRIA DE CÁLCULO'!$F:$AB,20,FALSE)))</f>
        <v>100.51</v>
      </c>
      <c r="M118" s="37">
        <f ca="1">IF(OR(ISBLANK($B118),$B118="Total Geral"),"",IF(LEN($B118)&lt;6,"",VLOOKUP($B118,'[1]MEMÓRIA DE CÁLCULO'!$F:$AB,21,FALSE)))</f>
        <v>92.37</v>
      </c>
      <c r="N118" s="38"/>
      <c r="O118" s="38"/>
      <c r="V118" s="3">
        <f ca="1">IF(ISBLANK($B118),0,COUNTIFS('[1]MEMÓRIA DE CÁLCULO'!$F:$F,'PLANILHA ORÇ.'!$B118))</f>
        <v>1</v>
      </c>
    </row>
    <row r="119" spans="2:22" ht="45" x14ac:dyDescent="0.25">
      <c r="B119" s="34" t="s">
        <v>118</v>
      </c>
      <c r="E119" s="2" t="str">
        <f t="shared" ca="1" si="2"/>
        <v>08.08.02</v>
      </c>
      <c r="F119" s="35" t="str">
        <f ca="1">IF(OR($E119="",$E119="Total Geral"),"",IF(LEN($E119)&lt;6,VLOOKUP($E119,'[1]MEMÓRIA DE CÁLCULO'!$F:$W,2,FALSE),VLOOKUP($E119,'[1]MEMÓRIA DE CÁLCULO'!$F:$W,5,FALSE)))</f>
        <v>ESCORAMENTO DE FORMAS DE PARAMENTOS VERTICAIS,PARA ALTURA DE1,50 A 5,00M,COM 30% DE APROVEITAMENTO DA MADEIRA,INCLUSIVERETIRADA</v>
      </c>
      <c r="G119" s="2" t="str">
        <f ca="1">IF(OR(ISBLANK($E119),$E119="Total Geral"),"",IF(LEN($E119)&lt;6,"",VLOOKUP($E119,'[1]MEMÓRIA DE CÁLCULO'!$F:$W,3,FALSE)))</f>
        <v>11.004.0069-1</v>
      </c>
      <c r="H119" s="2" t="str">
        <f ca="1">IF(OR(ISBLANK($B119),$B119="Total Geral"),"",IF(LEN($B119)&lt;6,"",VLOOKUP($B119,'[1]MEMÓRIA DE CÁLCULO'!$F:$W,4,FALSE)))</f>
        <v>11.004.0069-B</v>
      </c>
      <c r="I119" s="3" t="str">
        <f ca="1">IF(OR(ISBLANK($B119),$B119="Total Geral"),"",IF(LEN($B119)&lt;6,"",VLOOKUP($B119,'[1]MEMÓRIA DE CÁLCULO'!$F:$W,2,FALSE)))</f>
        <v>EMOP</v>
      </c>
      <c r="J119" s="3" t="str">
        <f ca="1">IF(OR(ISBLANK($B119),$B119="Total Geral"),"",IF(LEN($B119)&lt;6,"",VLOOKUP($B119,'[1]MEMÓRIA DE CÁLCULO'!$F:$W,17,FALSE)))</f>
        <v>M2</v>
      </c>
      <c r="K119" s="36">
        <f ca="1">IF(OR(ISBLANK($B119),$B119="Total Geral"),"",IF(LEN($B119)&lt;6,"",VLOOKUP($B119,'[1]MEMÓRIA DE CÁLCULO'!$F:$W,18,FALSE)))</f>
        <v>620</v>
      </c>
      <c r="L119" s="37">
        <f ca="1">IF(OR(ISBLANK($B119),$B119="Total Geral"),"",IF(LEN($B119)&lt;6,"",VLOOKUP($B119,'[1]MEMÓRIA DE CÁLCULO'!$F:$AB,20,FALSE)))</f>
        <v>58.02</v>
      </c>
      <c r="M119" s="37">
        <f ca="1">IF(OR(ISBLANK($B119),$B119="Total Geral"),"",IF(LEN($B119)&lt;6,"",VLOOKUP($B119,'[1]MEMÓRIA DE CÁLCULO'!$F:$AB,21,FALSE)))</f>
        <v>54.55</v>
      </c>
      <c r="N119" s="38"/>
      <c r="O119" s="38"/>
      <c r="V119" s="3">
        <f ca="1">IF(ISBLANK($B119),0,COUNTIFS('[1]MEMÓRIA DE CÁLCULO'!$F:$F,'PLANILHA ORÇ.'!$B119))</f>
        <v>1</v>
      </c>
    </row>
    <row r="120" spans="2:22" ht="60" x14ac:dyDescent="0.25">
      <c r="B120" s="34" t="s">
        <v>119</v>
      </c>
      <c r="E120" s="2" t="str">
        <f t="shared" ca="1" si="2"/>
        <v>08.08.03</v>
      </c>
      <c r="F120" s="35" t="str">
        <f ca="1">IF(OR($E120="",$E120="Total Geral"),"",IF(LEN($E120)&lt;6,VLOOKUP($E120,'[1]MEMÓRIA DE CÁLCULO'!$F:$W,2,FALSE),VLOOKUP($E120,'[1]MEMÓRIA DE CÁLCULO'!$F:$W,5,FALSE)))</f>
        <v>CONCRETO DOSADO RACIONALMENTE PARA UMA RESISTENCIA CARACTERISTICA A COMPRESSAO DE 10MPA,INCLUSIVE MATERIAIS,TRANSPORTE,PREPARO COM BETONEIRA,LANCAMENTO E ADENSAMENTO</v>
      </c>
      <c r="G120" s="2" t="str">
        <f ca="1">IF(OR(ISBLANK($E120),$E120="Total Geral"),"",IF(LEN($E120)&lt;6,"",VLOOKUP($E120,'[1]MEMÓRIA DE CÁLCULO'!$F:$W,3,FALSE)))</f>
        <v>11.003.0001-1</v>
      </c>
      <c r="H120" s="2" t="str">
        <f ca="1">IF(OR(ISBLANK($B120),$B120="Total Geral"),"",IF(LEN($B120)&lt;6,"",VLOOKUP($B120,'[1]MEMÓRIA DE CÁLCULO'!$F:$W,4,FALSE)))</f>
        <v>11.003.0001-B</v>
      </c>
      <c r="I120" s="3" t="str">
        <f ca="1">IF(OR(ISBLANK($B120),$B120="Total Geral"),"",IF(LEN($B120)&lt;6,"",VLOOKUP($B120,'[1]MEMÓRIA DE CÁLCULO'!$F:$W,2,FALSE)))</f>
        <v>EMOP</v>
      </c>
      <c r="J120" s="3" t="str">
        <f ca="1">IF(OR(ISBLANK($B120),$B120="Total Geral"),"",IF(LEN($B120)&lt;6,"",VLOOKUP($B120,'[1]MEMÓRIA DE CÁLCULO'!$F:$W,17,FALSE)))</f>
        <v>M3</v>
      </c>
      <c r="K120" s="36">
        <f ca="1">IF(OR(ISBLANK($B120),$B120="Total Geral"),"",IF(LEN($B120)&lt;6,"",VLOOKUP($B120,'[1]MEMÓRIA DE CÁLCULO'!$F:$W,18,FALSE)))</f>
        <v>1.37</v>
      </c>
      <c r="L120" s="37">
        <f ca="1">IF(OR(ISBLANK($B120),$B120="Total Geral"),"",IF(LEN($B120)&lt;6,"",VLOOKUP($B120,'[1]MEMÓRIA DE CÁLCULO'!$F:$AB,20,FALSE)))</f>
        <v>610.11</v>
      </c>
      <c r="M120" s="37">
        <f ca="1">IF(OR(ISBLANK($B120),$B120="Total Geral"),"",IF(LEN($B120)&lt;6,"",VLOOKUP($B120,'[1]MEMÓRIA DE CÁLCULO'!$F:$AB,21,FALSE)))</f>
        <v>586.67999999999995</v>
      </c>
      <c r="N120" s="38"/>
      <c r="O120" s="38"/>
      <c r="V120" s="3">
        <f ca="1">IF(ISBLANK($B120),0,COUNTIFS('[1]MEMÓRIA DE CÁLCULO'!$F:$F,'PLANILHA ORÇ.'!$B120))</f>
        <v>1</v>
      </c>
    </row>
    <row r="121" spans="2:22" ht="45" x14ac:dyDescent="0.25">
      <c r="B121" s="34" t="s">
        <v>120</v>
      </c>
      <c r="E121" s="2" t="str">
        <f t="shared" ca="1" si="2"/>
        <v>08.08.04</v>
      </c>
      <c r="F121" s="35" t="str">
        <f ca="1">IF(OR($E121="",$E121="Total Geral"),"",IF(LEN($E121)&lt;6,VLOOKUP($E121,'[1]MEMÓRIA DE CÁLCULO'!$F:$W,2,FALSE),VLOOKUP($E121,'[1]MEMÓRIA DE CÁLCULO'!$F:$W,5,FALSE)))</f>
        <v>CONCRETO BOMBEADO,FCK=30MPA,COMPREENDENDO O FORNECIMENTO DECONCRETO IMPORTADO DE USINA,COLOCACAO NAS FORMAS,ESPALHAMENTO,ADENSAMENTO MECANICO E ACABAMENTO</v>
      </c>
      <c r="G121" s="2" t="str">
        <f ca="1">IF(OR(ISBLANK($E121),$E121="Total Geral"),"",IF(LEN($E121)&lt;6,"",VLOOKUP($E121,'[1]MEMÓRIA DE CÁLCULO'!$F:$W,3,FALSE)))</f>
        <v>11.025.0012-0</v>
      </c>
      <c r="H121" s="2" t="str">
        <f ca="1">IF(OR(ISBLANK($B121),$B121="Total Geral"),"",IF(LEN($B121)&lt;6,"",VLOOKUP($B121,'[1]MEMÓRIA DE CÁLCULO'!$F:$W,4,FALSE)))</f>
        <v>11.025.0012-A</v>
      </c>
      <c r="I121" s="3" t="str">
        <f ca="1">IF(OR(ISBLANK($B121),$B121="Total Geral"),"",IF(LEN($B121)&lt;6,"",VLOOKUP($B121,'[1]MEMÓRIA DE CÁLCULO'!$F:$W,2,FALSE)))</f>
        <v>EMOP</v>
      </c>
      <c r="J121" s="3" t="str">
        <f ca="1">IF(OR(ISBLANK($B121),$B121="Total Geral"),"",IF(LEN($B121)&lt;6,"",VLOOKUP($B121,'[1]MEMÓRIA DE CÁLCULO'!$F:$W,17,FALSE)))</f>
        <v>M3</v>
      </c>
      <c r="K121" s="36">
        <f ca="1">IF(OR(ISBLANK($B121),$B121="Total Geral"),"",IF(LEN($B121)&lt;6,"",VLOOKUP($B121,'[1]MEMÓRIA DE CÁLCULO'!$F:$W,18,FALSE)))</f>
        <v>106</v>
      </c>
      <c r="L121" s="37">
        <f ca="1">IF(OR(ISBLANK($B121),$B121="Total Geral"),"",IF(LEN($B121)&lt;6,"",VLOOKUP($B121,'[1]MEMÓRIA DE CÁLCULO'!$F:$AB,20,FALSE)))</f>
        <v>750.03</v>
      </c>
      <c r="M121" s="37">
        <f ca="1">IF(OR(ISBLANK($B121),$B121="Total Geral"),"",IF(LEN($B121)&lt;6,"",VLOOKUP($B121,'[1]MEMÓRIA DE CÁLCULO'!$F:$AB,21,FALSE)))</f>
        <v>741.45</v>
      </c>
      <c r="N121" s="38"/>
      <c r="O121" s="38"/>
      <c r="V121" s="3">
        <f ca="1">IF(ISBLANK($B121),0,COUNTIFS('[1]MEMÓRIA DE CÁLCULO'!$F:$F,'PLANILHA ORÇ.'!$B121))</f>
        <v>1</v>
      </c>
    </row>
    <row r="122" spans="2:22" ht="90" x14ac:dyDescent="0.25">
      <c r="B122" s="34" t="s">
        <v>121</v>
      </c>
      <c r="E122" s="2" t="str">
        <f t="shared" ca="1" si="2"/>
        <v>08.08.05</v>
      </c>
      <c r="F122" s="35" t="str">
        <f ca="1">IF(OR($E122="",$E122="Total Geral"),"",IF(LEN($E122)&lt;6,VLOOKUP($E122,'[1]MEMÓRIA DE CÁLCULO'!$F:$W,2,FALSE),VLOOKUP($E122,'[1]MEMÓRIA DE CÁLCULO'!$F:$W,5,FALSE)))</f>
        <v>BARRA DE ACO CA-50,COM SALIENCIA OU MOSSA,COEFICIENTE DE CONFORMACAO SUPERFICIAL MINIMO (ADERENCIA) IGUAL A 1,5,DIAMETRODE 6,3MM,DESTINADA A ARMADURA DE CONCRETO ARMADO,COMPREENDENDO 10% DE PERDAS DE PONTAS E ARAME 18.FORNECIMENTO,CORTE,DOBRAGEM,MONTAGEM E COLOCACAO DO ACO NAS FORMAS</v>
      </c>
      <c r="G122" s="2" t="str">
        <f ca="1">IF(OR(ISBLANK($E122),$E122="Total Geral"),"",IF(LEN($E122)&lt;6,"",VLOOKUP($E122,'[1]MEMÓRIA DE CÁLCULO'!$F:$W,3,FALSE)))</f>
        <v>11.009.0070-1</v>
      </c>
      <c r="H122" s="2" t="str">
        <f ca="1">IF(OR(ISBLANK($B122),$B122="Total Geral"),"",IF(LEN($B122)&lt;6,"",VLOOKUP($B122,'[1]MEMÓRIA DE CÁLCULO'!$F:$W,4,FALSE)))</f>
        <v>11.009.0070-B</v>
      </c>
      <c r="I122" s="3" t="str">
        <f ca="1">IF(OR(ISBLANK($B122),$B122="Total Geral"),"",IF(LEN($B122)&lt;6,"",VLOOKUP($B122,'[1]MEMÓRIA DE CÁLCULO'!$F:$W,2,FALSE)))</f>
        <v>EMOP</v>
      </c>
      <c r="J122" s="3" t="str">
        <f ca="1">IF(OR(ISBLANK($B122),$B122="Total Geral"),"",IF(LEN($B122)&lt;6,"",VLOOKUP($B122,'[1]MEMÓRIA DE CÁLCULO'!$F:$W,17,FALSE)))</f>
        <v>KG</v>
      </c>
      <c r="K122" s="36">
        <f ca="1">IF(OR(ISBLANK($B122),$B122="Total Geral"),"",IF(LEN($B122)&lt;6,"",VLOOKUP($B122,'[1]MEMÓRIA DE CÁLCULO'!$F:$W,18,FALSE)))</f>
        <v>736</v>
      </c>
      <c r="L122" s="37">
        <f ca="1">IF(OR(ISBLANK($B122),$B122="Total Geral"),"",IF(LEN($B122)&lt;6,"",VLOOKUP($B122,'[1]MEMÓRIA DE CÁLCULO'!$F:$AB,20,FALSE)))</f>
        <v>13.49</v>
      </c>
      <c r="M122" s="37">
        <f ca="1">IF(OR(ISBLANK($B122),$B122="Total Geral"),"",IF(LEN($B122)&lt;6,"",VLOOKUP($B122,'[1]MEMÓRIA DE CÁLCULO'!$F:$AB,21,FALSE)))</f>
        <v>12.89</v>
      </c>
      <c r="N122" s="38"/>
      <c r="O122" s="38"/>
      <c r="V122" s="3">
        <f ca="1">IF(ISBLANK($B122),0,COUNTIFS('[1]MEMÓRIA DE CÁLCULO'!$F:$F,'PLANILHA ORÇ.'!$B122))</f>
        <v>1</v>
      </c>
    </row>
    <row r="123" spans="2:22" ht="90" x14ac:dyDescent="0.25">
      <c r="B123" s="34" t="s">
        <v>122</v>
      </c>
      <c r="E123" s="2" t="str">
        <f t="shared" ca="1" si="2"/>
        <v>08.08.06</v>
      </c>
      <c r="F123" s="35" t="str">
        <f ca="1">IF(OR($E123="",$E123="Total Geral"),"",IF(LEN($E123)&lt;6,VLOOKUP($E123,'[1]MEMÓRIA DE CÁLCULO'!$F:$W,2,FALSE),VLOOKUP($E123,'[1]MEMÓRIA DE CÁLCULO'!$F:$W,5,FALSE)))</f>
        <v>BARRA DE ACO CA-50,COM SALIENCIA OU MOSSA,COEFICIENTE DE CONFORMACAO SUPERFICIAL MINIMO (ADERENCIA) IGUAL A 1,5,DIAMETRODE 8 A 12,5MM,DESTINADA A ARMADURA DE CONCRETO ARMADO,COMPREENDENDO 10% DE PERDAS DE PONTAS E ARAME 18.FORNECIMENTO,CORTE,DOBRAGEM,MONTAGEM E COLOCACAO DO ACO NAS FORMAS</v>
      </c>
      <c r="G123" s="2" t="str">
        <f ca="1">IF(OR(ISBLANK($E123),$E123="Total Geral"),"",IF(LEN($E123)&lt;6,"",VLOOKUP($E123,'[1]MEMÓRIA DE CÁLCULO'!$F:$W,3,FALSE)))</f>
        <v>11.009.0072-1</v>
      </c>
      <c r="H123" s="2" t="str">
        <f ca="1">IF(OR(ISBLANK($B123),$B123="Total Geral"),"",IF(LEN($B123)&lt;6,"",VLOOKUP($B123,'[1]MEMÓRIA DE CÁLCULO'!$F:$W,4,FALSE)))</f>
        <v>11.009.0072-B</v>
      </c>
      <c r="I123" s="3" t="str">
        <f ca="1">IF(OR(ISBLANK($B123),$B123="Total Geral"),"",IF(LEN($B123)&lt;6,"",VLOOKUP($B123,'[1]MEMÓRIA DE CÁLCULO'!$F:$W,2,FALSE)))</f>
        <v>EMOP</v>
      </c>
      <c r="J123" s="3" t="str">
        <f ca="1">IF(OR(ISBLANK($B123),$B123="Total Geral"),"",IF(LEN($B123)&lt;6,"",VLOOKUP($B123,'[1]MEMÓRIA DE CÁLCULO'!$F:$W,17,FALSE)))</f>
        <v>KG</v>
      </c>
      <c r="K123" s="36">
        <f ca="1">IF(OR(ISBLANK($B123),$B123="Total Geral"),"",IF(LEN($B123)&lt;6,"",VLOOKUP($B123,'[1]MEMÓRIA DE CÁLCULO'!$F:$W,18,FALSE)))</f>
        <v>13862</v>
      </c>
      <c r="L123" s="37">
        <f ca="1">IF(OR(ISBLANK($B123),$B123="Total Geral"),"",IF(LEN($B123)&lt;6,"",VLOOKUP($B123,'[1]MEMÓRIA DE CÁLCULO'!$F:$AB,20,FALSE)))</f>
        <v>12.82</v>
      </c>
      <c r="M123" s="37">
        <f ca="1">IF(OR(ISBLANK($B123),$B123="Total Geral"),"",IF(LEN($B123)&lt;6,"",VLOOKUP($B123,'[1]MEMÓRIA DE CÁLCULO'!$F:$AB,21,FALSE)))</f>
        <v>12.3</v>
      </c>
      <c r="N123" s="38"/>
      <c r="O123" s="38"/>
      <c r="V123" s="3">
        <f ca="1">IF(ISBLANK($B123),0,COUNTIFS('[1]MEMÓRIA DE CÁLCULO'!$F:$F,'PLANILHA ORÇ.'!$B123))</f>
        <v>1</v>
      </c>
    </row>
    <row r="124" spans="2:22" ht="45" x14ac:dyDescent="0.25">
      <c r="B124" s="34" t="s">
        <v>123</v>
      </c>
      <c r="E124" s="2" t="str">
        <f t="shared" ca="1" si="2"/>
        <v>08.08.07</v>
      </c>
      <c r="F124" s="35" t="str">
        <f ca="1">IF(OR($E124="",$E124="Total Geral"),"",IF(LEN($E124)&lt;6,VLOOKUP($E124,'[1]MEMÓRIA DE CÁLCULO'!$F:$W,2,FALSE),VLOOKUP($E124,'[1]MEMÓRIA DE CÁLCULO'!$F:$W,5,FALSE)))</f>
        <v>ADITIVO EM PO HIDROFUGANTE E IMPERMEABILIZANTE,DESENVOLVIDOCOM NANOTECNOLOGIA,PARA ADICAO EM CONCRETOS E ARGAMASSAS</v>
      </c>
      <c r="G124" s="2" t="str">
        <f ca="1">IF(OR(ISBLANK($E124),$E124="Total Geral"),"",IF(LEN($E124)&lt;6,"",VLOOKUP($E124,'[1]MEMÓRIA DE CÁLCULO'!$F:$W,3,FALSE)))</f>
        <v>11.015.0010-0</v>
      </c>
      <c r="H124" s="2" t="str">
        <f ca="1">IF(OR(ISBLANK($B124),$B124="Total Geral"),"",IF(LEN($B124)&lt;6,"",VLOOKUP($B124,'[1]MEMÓRIA DE CÁLCULO'!$F:$W,4,FALSE)))</f>
        <v>11.015.0010-A</v>
      </c>
      <c r="I124" s="3" t="str">
        <f ca="1">IF(OR(ISBLANK($B124),$B124="Total Geral"),"",IF(LEN($B124)&lt;6,"",VLOOKUP($B124,'[1]MEMÓRIA DE CÁLCULO'!$F:$W,2,FALSE)))</f>
        <v>EMOP</v>
      </c>
      <c r="J124" s="3" t="str">
        <f ca="1">IF(OR(ISBLANK($B124),$B124="Total Geral"),"",IF(LEN($B124)&lt;6,"",VLOOKUP($B124,'[1]MEMÓRIA DE CÁLCULO'!$F:$W,17,FALSE)))</f>
        <v>KG</v>
      </c>
      <c r="K124" s="36">
        <f ca="1">IF(OR(ISBLANK($B124),$B124="Total Geral"),"",IF(LEN($B124)&lt;6,"",VLOOKUP($B124,'[1]MEMÓRIA DE CÁLCULO'!$F:$W,18,FALSE)))</f>
        <v>424</v>
      </c>
      <c r="L124" s="37">
        <f ca="1">IF(OR(ISBLANK($B124),$B124="Total Geral"),"",IF(LEN($B124)&lt;6,"",VLOOKUP($B124,'[1]MEMÓRIA DE CÁLCULO'!$F:$AB,20,FALSE)))</f>
        <v>24.71</v>
      </c>
      <c r="M124" s="37">
        <f ca="1">IF(OR(ISBLANK($B124),$B124="Total Geral"),"",IF(LEN($B124)&lt;6,"",VLOOKUP($B124,'[1]MEMÓRIA DE CÁLCULO'!$F:$AB,21,FALSE)))</f>
        <v>24.71</v>
      </c>
      <c r="N124" s="38"/>
      <c r="O124" s="38"/>
      <c r="V124" s="3">
        <f ca="1">IF(ISBLANK($B124),0,COUNTIFS('[1]MEMÓRIA DE CÁLCULO'!$F:$F,'PLANILHA ORÇ.'!$B124))</f>
        <v>1</v>
      </c>
    </row>
    <row r="125" spans="2:22" ht="45" x14ac:dyDescent="0.25">
      <c r="B125" s="34" t="s">
        <v>124</v>
      </c>
      <c r="E125" s="2" t="str">
        <f t="shared" ca="1" si="2"/>
        <v>08.08.08</v>
      </c>
      <c r="F125" s="35" t="str">
        <f ca="1">IF(OR($E125="",$E125="Total Geral"),"",IF(LEN($E125)&lt;6,VLOOKUP($E125,'[1]MEMÓRIA DE CÁLCULO'!$F:$W,2,FALSE),VLOOKUP($E125,'[1]MEMÓRIA DE CÁLCULO'!$F:$W,5,FALSE)))</f>
        <v>JUNTA DE DILATACAO E VEDACAO DE PISOS,LAJES,PILARES,FISSURAS,ALVENARIAS,RESERVATORIOS,ETC,PARA MOVIMENTOS DE -10 A +30MM.FORNECIMENTO E COLOCACAO</v>
      </c>
      <c r="G125" s="2" t="str">
        <f ca="1">IF(OR(ISBLANK($E125),$E125="Total Geral"),"",IF(LEN($E125)&lt;6,"",VLOOKUP($E125,'[1]MEMÓRIA DE CÁLCULO'!$F:$W,3,FALSE)))</f>
        <v>11.018.0050-0</v>
      </c>
      <c r="H125" s="2" t="str">
        <f ca="1">IF(OR(ISBLANK($B125),$B125="Total Geral"),"",IF(LEN($B125)&lt;6,"",VLOOKUP($B125,'[1]MEMÓRIA DE CÁLCULO'!$F:$W,4,FALSE)))</f>
        <v>11.018.0050-A</v>
      </c>
      <c r="I125" s="3" t="str">
        <f ca="1">IF(OR(ISBLANK($B125),$B125="Total Geral"),"",IF(LEN($B125)&lt;6,"",VLOOKUP($B125,'[1]MEMÓRIA DE CÁLCULO'!$F:$W,2,FALSE)))</f>
        <v>EMOP</v>
      </c>
      <c r="J125" s="3" t="str">
        <f ca="1">IF(OR(ISBLANK($B125),$B125="Total Geral"),"",IF(LEN($B125)&lt;6,"",VLOOKUP($B125,'[1]MEMÓRIA DE CÁLCULO'!$F:$W,17,FALSE)))</f>
        <v>M</v>
      </c>
      <c r="K125" s="36">
        <f ca="1">IF(OR(ISBLANK($B125),$B125="Total Geral"),"",IF(LEN($B125)&lt;6,"",VLOOKUP($B125,'[1]MEMÓRIA DE CÁLCULO'!$F:$W,18,FALSE)))</f>
        <v>22</v>
      </c>
      <c r="L125" s="37">
        <f ca="1">IF(OR(ISBLANK($B125),$B125="Total Geral"),"",IF(LEN($B125)&lt;6,"",VLOOKUP($B125,'[1]MEMÓRIA DE CÁLCULO'!$F:$AB,20,FALSE)))</f>
        <v>273</v>
      </c>
      <c r="M125" s="37">
        <f ca="1">IF(OR(ISBLANK($B125),$B125="Total Geral"),"",IF(LEN($B125)&lt;6,"",VLOOKUP($B125,'[1]MEMÓRIA DE CÁLCULO'!$F:$AB,21,FALSE)))</f>
        <v>273</v>
      </c>
      <c r="N125" s="38"/>
      <c r="O125" s="38"/>
      <c r="V125" s="3">
        <f ca="1">IF(ISBLANK($B125),0,COUNTIFS('[1]MEMÓRIA DE CÁLCULO'!$F:$F,'PLANILHA ORÇ.'!$B125))</f>
        <v>1</v>
      </c>
    </row>
    <row r="126" spans="2:22" ht="60" x14ac:dyDescent="0.25">
      <c r="B126" s="34" t="s">
        <v>125</v>
      </c>
      <c r="E126" s="2" t="str">
        <f t="shared" ca="1" si="2"/>
        <v>08.08.09</v>
      </c>
      <c r="F126" s="35" t="str">
        <f ca="1">IF(OR($E126="",$E126="Total Geral"),"",IF(LEN($E126)&lt;6,VLOOKUP($E126,'[1]MEMÓRIA DE CÁLCULO'!$F:$W,2,FALSE),VLOOKUP($E126,'[1]MEMÓRIA DE CÁLCULO'!$F:$W,5,FALSE)))</f>
        <v>TIRANTE PROTENDIDO,PARA CARGA DE TRABALHO ATE 34T,DIAMETRO DE 32MM,INCLUSIVE O FORNECIMENTO DA BARRA E BAINHA,PROTECAO ANTICORROSIVA,PREPARO E COLOCACAO NO FURO,EXCLUSIVE LUVAS,PLACAS,CONTRAPORCAS,ETC,PERFURACAO E INJECAO</v>
      </c>
      <c r="G126" s="2" t="str">
        <f ca="1">IF(OR(ISBLANK($E126),$E126="Total Geral"),"",IF(LEN($E126)&lt;6,"",VLOOKUP($E126,'[1]MEMÓRIA DE CÁLCULO'!$F:$W,3,FALSE)))</f>
        <v>11.047.0010-1</v>
      </c>
      <c r="H126" s="2" t="str">
        <f ca="1">IF(OR(ISBLANK($B126),$B126="Total Geral"),"",IF(LEN($B126)&lt;6,"",VLOOKUP($B126,'[1]MEMÓRIA DE CÁLCULO'!$F:$W,4,FALSE)))</f>
        <v>11.047.0010-B</v>
      </c>
      <c r="I126" s="3" t="str">
        <f ca="1">IF(OR(ISBLANK($B126),$B126="Total Geral"),"",IF(LEN($B126)&lt;6,"",VLOOKUP($B126,'[1]MEMÓRIA DE CÁLCULO'!$F:$W,2,FALSE)))</f>
        <v>EMOP</v>
      </c>
      <c r="J126" s="3" t="str">
        <f ca="1">IF(OR(ISBLANK($B126),$B126="Total Geral"),"",IF(LEN($B126)&lt;6,"",VLOOKUP($B126,'[1]MEMÓRIA DE CÁLCULO'!$F:$W,17,FALSE)))</f>
        <v>M</v>
      </c>
      <c r="K126" s="36">
        <f ca="1">IF(OR(ISBLANK($B126),$B126="Total Geral"),"",IF(LEN($B126)&lt;6,"",VLOOKUP($B126,'[1]MEMÓRIA DE CÁLCULO'!$F:$W,18,FALSE)))</f>
        <v>1500</v>
      </c>
      <c r="L126" s="37">
        <f ca="1">IF(OR(ISBLANK($B126),$B126="Total Geral"),"",IF(LEN($B126)&lt;6,"",VLOOKUP($B126,'[1]MEMÓRIA DE CÁLCULO'!$F:$AB,20,FALSE)))</f>
        <v>454.95</v>
      </c>
      <c r="M126" s="37">
        <f ca="1">IF(OR(ISBLANK($B126),$B126="Total Geral"),"",IF(LEN($B126)&lt;6,"",VLOOKUP($B126,'[1]MEMÓRIA DE CÁLCULO'!$F:$AB,21,FALSE)))</f>
        <v>445.01</v>
      </c>
      <c r="N126" s="38"/>
      <c r="O126" s="38"/>
      <c r="V126" s="3">
        <f ca="1">IF(ISBLANK($B126),0,COUNTIFS('[1]MEMÓRIA DE CÁLCULO'!$F:$F,'PLANILHA ORÇ.'!$B126))</f>
        <v>1</v>
      </c>
    </row>
    <row r="127" spans="2:22" ht="75" x14ac:dyDescent="0.25">
      <c r="B127" s="34" t="s">
        <v>126</v>
      </c>
      <c r="E127" s="2" t="str">
        <f t="shared" ca="1" si="2"/>
        <v>08.08.10</v>
      </c>
      <c r="F127" s="35" t="str">
        <f ca="1">IF(OR($E127="",$E127="Total Geral"),"",IF(LEN($E127)&lt;6,VLOOKUP($E127,'[1]MEMÓRIA DE CÁLCULO'!$F:$W,2,FALSE),VLOOKUP($E127,'[1]MEMÓRIA DE CÁLCULO'!$F:$W,5,FALSE)))</f>
        <v>PROTENSAO PARCIAL E FINAL DE TIRANTE (EXCLUSIVE ESTE),PARA CARGA DE TRABALHO DE 22T,DIAMETRO DE 32MM,INCLUSIVE O FORNECIMENTO E INSTALACAO DA PLACA,ANEL DE ANGULO,PORCAS,CONTRAPORCAS,LUVAS,ETC,PINTURA E PROTECAO DA CABECA,EXCLUSIVE PERFURACAO E INJECAO</v>
      </c>
      <c r="G127" s="2" t="str">
        <f ca="1">IF(OR(ISBLANK($E127),$E127="Total Geral"),"",IF(LEN($E127)&lt;6,"",VLOOKUP($E127,'[1]MEMÓRIA DE CÁLCULO'!$F:$W,3,FALSE)))</f>
        <v>11.047.0016-0</v>
      </c>
      <c r="H127" s="2" t="str">
        <f ca="1">IF(OR(ISBLANK($B127),$B127="Total Geral"),"",IF(LEN($B127)&lt;6,"",VLOOKUP($B127,'[1]MEMÓRIA DE CÁLCULO'!$F:$W,4,FALSE)))</f>
        <v>11.047.0016-A</v>
      </c>
      <c r="I127" s="3" t="str">
        <f ca="1">IF(OR(ISBLANK($B127),$B127="Total Geral"),"",IF(LEN($B127)&lt;6,"",VLOOKUP($B127,'[1]MEMÓRIA DE CÁLCULO'!$F:$W,2,FALSE)))</f>
        <v>EMOP</v>
      </c>
      <c r="J127" s="3" t="str">
        <f ca="1">IF(OR(ISBLANK($B127),$B127="Total Geral"),"",IF(LEN($B127)&lt;6,"",VLOOKUP($B127,'[1]MEMÓRIA DE CÁLCULO'!$F:$W,17,FALSE)))</f>
        <v>UN</v>
      </c>
      <c r="K127" s="36">
        <f ca="1">IF(OR(ISBLANK($B127),$B127="Total Geral"),"",IF(LEN($B127)&lt;6,"",VLOOKUP($B127,'[1]MEMÓRIA DE CÁLCULO'!$F:$W,18,FALSE)))</f>
        <v>75</v>
      </c>
      <c r="L127" s="37">
        <f ca="1">IF(OR(ISBLANK($B127),$B127="Total Geral"),"",IF(LEN($B127)&lt;6,"",VLOOKUP($B127,'[1]MEMÓRIA DE CÁLCULO'!$F:$AB,20,FALSE)))</f>
        <v>1945.8</v>
      </c>
      <c r="M127" s="37">
        <f ca="1">IF(OR(ISBLANK($B127),$B127="Total Geral"),"",IF(LEN($B127)&lt;6,"",VLOOKUP($B127,'[1]MEMÓRIA DE CÁLCULO'!$F:$AB,21,FALSE)))</f>
        <v>1858.4</v>
      </c>
      <c r="N127" s="38"/>
      <c r="O127" s="38"/>
      <c r="V127" s="3">
        <f ca="1">IF(ISBLANK($B127),0,COUNTIFS('[1]MEMÓRIA DE CÁLCULO'!$F:$F,'PLANILHA ORÇ.'!$B127))</f>
        <v>1</v>
      </c>
    </row>
    <row r="128" spans="2:22" x14ac:dyDescent="0.25">
      <c r="B128" s="34" t="s">
        <v>127</v>
      </c>
      <c r="E128" s="2" t="str">
        <f t="shared" ca="1" si="2"/>
        <v>09</v>
      </c>
      <c r="F128" s="35" t="str">
        <f ca="1">IF(OR($E128="",$E128="Total Geral"),"",IF(LEN($E128)&lt;6,VLOOKUP($E128,'[1]MEMÓRIA DE CÁLCULO'!$F:$W,2,FALSE),VLOOKUP($E128,'[1]MEMÓRIA DE CÁLCULO'!$F:$W,5,FALSE)))</f>
        <v>AS BUILT</v>
      </c>
      <c r="G128" s="2" t="str">
        <f ca="1">IF(OR(ISBLANK($E128),$E128="Total Geral"),"",IF(LEN($E128)&lt;6,"",VLOOKUP($E128,'[1]MEMÓRIA DE CÁLCULO'!$F:$W,3,FALSE)))</f>
        <v/>
      </c>
      <c r="H128" s="2" t="str">
        <f>IF(OR(ISBLANK($B128),$B128="Total Geral"),"",IF(LEN($B128)&lt;6,"",VLOOKUP($B128,'[1]MEMÓRIA DE CÁLCULO'!$F:$W,4,FALSE)))</f>
        <v/>
      </c>
      <c r="I128" s="3" t="str">
        <f>IF(OR(ISBLANK($B128),$B128="Total Geral"),"",IF(LEN($B128)&lt;6,"",VLOOKUP($B128,'[1]MEMÓRIA DE CÁLCULO'!$F:$W,2,FALSE)))</f>
        <v/>
      </c>
      <c r="J128" s="3" t="str">
        <f>IF(OR(ISBLANK($B128),$B128="Total Geral"),"",IF(LEN($B128)&lt;6,"",VLOOKUP($B128,'[1]MEMÓRIA DE CÁLCULO'!$F:$W,17,FALSE)))</f>
        <v/>
      </c>
      <c r="K128" s="36" t="str">
        <f>IF(OR(ISBLANK($B128),$B128="Total Geral"),"",IF(LEN($B128)&lt;6,"",VLOOKUP($B128,'[1]MEMÓRIA DE CÁLCULO'!$F:$W,18,FALSE)))</f>
        <v/>
      </c>
      <c r="L128" s="37" t="str">
        <f>IF(OR(ISBLANK($B128),$B128="Total Geral"),"",IF(LEN($B128)&lt;6,"",VLOOKUP($B128,'[1]MEMÓRIA DE CÁLCULO'!$F:$AB,20,FALSE)))</f>
        <v/>
      </c>
      <c r="M128" s="37" t="str">
        <f>IF(OR(ISBLANK($B128),$B128="Total Geral"),"",IF(LEN($B128)&lt;6,"",VLOOKUP($B128,'[1]MEMÓRIA DE CÁLCULO'!$F:$AB,21,FALSE)))</f>
        <v/>
      </c>
      <c r="N128" s="38"/>
      <c r="O128" s="38"/>
      <c r="V128" s="3">
        <f ca="1">IF(ISBLANK($B128),0,COUNTIFS('[1]MEMÓRIA DE CÁLCULO'!$F:$F,'PLANILHA ORÇ.'!$B128))</f>
        <v>1</v>
      </c>
    </row>
    <row r="129" spans="2:22" x14ac:dyDescent="0.25">
      <c r="B129" s="34" t="s">
        <v>128</v>
      </c>
      <c r="E129" s="2" t="str">
        <f t="shared" ca="1" si="2"/>
        <v>09.01</v>
      </c>
      <c r="F129" s="35" t="str">
        <f ca="1">IF(OR($E129="",$E129="Total Geral"),"",IF(LEN($E129)&lt;6,VLOOKUP($E129,'[1]MEMÓRIA DE CÁLCULO'!$F:$W,2,FALSE),VLOOKUP($E129,'[1]MEMÓRIA DE CÁLCULO'!$F:$W,5,FALSE)))</f>
        <v>AS BUILT</v>
      </c>
      <c r="G129" s="2" t="str">
        <f ca="1">IF(OR(ISBLANK($E129),$E129="Total Geral"),"",IF(LEN($E129)&lt;6,"",VLOOKUP($E129,'[1]MEMÓRIA DE CÁLCULO'!$F:$W,3,FALSE)))</f>
        <v/>
      </c>
      <c r="H129" s="2" t="str">
        <f>IF(OR(ISBLANK($B129),$B129="Total Geral"),"",IF(LEN($B129)&lt;6,"",VLOOKUP($B129,'[1]MEMÓRIA DE CÁLCULO'!$F:$W,4,FALSE)))</f>
        <v/>
      </c>
      <c r="I129" s="3" t="str">
        <f>IF(OR(ISBLANK($B129),$B129="Total Geral"),"",IF(LEN($B129)&lt;6,"",VLOOKUP($B129,'[1]MEMÓRIA DE CÁLCULO'!$F:$W,2,FALSE)))</f>
        <v/>
      </c>
      <c r="J129" s="3" t="str">
        <f>IF(OR(ISBLANK($B129),$B129="Total Geral"),"",IF(LEN($B129)&lt;6,"",VLOOKUP($B129,'[1]MEMÓRIA DE CÁLCULO'!$F:$W,17,FALSE)))</f>
        <v/>
      </c>
      <c r="K129" s="36" t="str">
        <f>IF(OR(ISBLANK($B129),$B129="Total Geral"),"",IF(LEN($B129)&lt;6,"",VLOOKUP($B129,'[1]MEMÓRIA DE CÁLCULO'!$F:$W,18,FALSE)))</f>
        <v/>
      </c>
      <c r="L129" s="37" t="str">
        <f>IF(OR(ISBLANK($B129),$B129="Total Geral"),"",IF(LEN($B129)&lt;6,"",VLOOKUP($B129,'[1]MEMÓRIA DE CÁLCULO'!$F:$AB,20,FALSE)))</f>
        <v/>
      </c>
      <c r="M129" s="37" t="str">
        <f>IF(OR(ISBLANK($B129),$B129="Total Geral"),"",IF(LEN($B129)&lt;6,"",VLOOKUP($B129,'[1]MEMÓRIA DE CÁLCULO'!$F:$AB,21,FALSE)))</f>
        <v/>
      </c>
      <c r="N129" s="38"/>
      <c r="O129" s="38"/>
      <c r="V129" s="3">
        <f ca="1">IF(ISBLANK($B129),0,COUNTIFS('[1]MEMÓRIA DE CÁLCULO'!$F:$F,'PLANILHA ORÇ.'!$B129))</f>
        <v>1</v>
      </c>
    </row>
    <row r="130" spans="2:22" ht="105" x14ac:dyDescent="0.25">
      <c r="B130" s="34" t="s">
        <v>129</v>
      </c>
      <c r="E130" s="2" t="str">
        <f t="shared" ca="1" si="2"/>
        <v>09.01.01</v>
      </c>
      <c r="F130" s="35" t="str">
        <f ca="1">IF(OR($E130="",$E130="Total Geral"),"",IF(LEN($E130)&lt;6,VLOOKUP($E130,'[1]MEMÓRIA DE CÁLCULO'!$F:$W,2,FALSE),VLOOKUP($E130,'[1]MEMÓRIA DE CÁLCULO'!$F:$W,5,FALSE)))</f>
        <v>RELATORIO FINAL DE OBRAS OU SERVICOS DE ENGENHARIA,REGISTROFOTOGRAFICO DOS SERVICOS,ACOMPANHADO DE LEGENDAS E INDICACAODA LOCALIZACAO,INFORMACOES CONTRATUAIS,PLANILHA ORCAMENTARIA E DESCRICAO DO ESCOPO DOS SERVICOS REALIZADOS,CONF.RECOMENDACOES E ESPECIFICACOES DO ORGAO CONTRATANTE.O ITEM DEVERA SER MEDIDO PELO NUMERO PRANCHAS ORIGINAIS COMPOE RELATORIO</v>
      </c>
      <c r="G130" s="2" t="str">
        <f ca="1">IF(OR(ISBLANK($E130),$E130="Total Geral"),"",IF(LEN($E130)&lt;6,"",VLOOKUP($E130,'[1]MEMÓRIA DE CÁLCULO'!$F:$W,3,FALSE)))</f>
        <v>01.050.0300-0</v>
      </c>
      <c r="H130" s="2" t="str">
        <f ca="1">IF(OR(ISBLANK($B130),$B130="Total Geral"),"",IF(LEN($B130)&lt;6,"",VLOOKUP($B130,'[1]MEMÓRIA DE CÁLCULO'!$F:$W,4,FALSE)))</f>
        <v>01.050.0300-A</v>
      </c>
      <c r="I130" s="3" t="str">
        <f ca="1">IF(OR(ISBLANK($B130),$B130="Total Geral"),"",IF(LEN($B130)&lt;6,"",VLOOKUP($B130,'[1]MEMÓRIA DE CÁLCULO'!$F:$W,2,FALSE)))</f>
        <v>EMOP</v>
      </c>
      <c r="J130" s="3" t="str">
        <f ca="1">IF(OR(ISBLANK($B130),$B130="Total Geral"),"",IF(LEN($B130)&lt;6,"",VLOOKUP($B130,'[1]MEMÓRIA DE CÁLCULO'!$F:$W,17,FALSE)))</f>
        <v>UN</v>
      </c>
      <c r="K130" s="36">
        <f ca="1">IF(OR(ISBLANK($B130),$B130="Total Geral"),"",IF(LEN($B130)&lt;6,"",VLOOKUP($B130,'[1]MEMÓRIA DE CÁLCULO'!$F:$W,18,FALSE)))</f>
        <v>1</v>
      </c>
      <c r="L130" s="37">
        <f ca="1">IF(OR(ISBLANK($B130),$B130="Total Geral"),"",IF(LEN($B130)&lt;6,"",VLOOKUP($B130,'[1]MEMÓRIA DE CÁLCULO'!$F:$AB,20,FALSE)))</f>
        <v>2083.64</v>
      </c>
      <c r="M130" s="37">
        <f ca="1">IF(OR(ISBLANK($B130),$B130="Total Geral"),"",IF(LEN($B130)&lt;6,"",VLOOKUP($B130,'[1]MEMÓRIA DE CÁLCULO'!$F:$AB,21,FALSE)))</f>
        <v>1875.07</v>
      </c>
      <c r="N130" s="38"/>
      <c r="O130" s="38"/>
      <c r="V130" s="3">
        <f ca="1">IF(ISBLANK($B130),0,COUNTIFS('[1]MEMÓRIA DE CÁLCULO'!$F:$F,'PLANILHA ORÇ.'!$B130))</f>
        <v>1</v>
      </c>
    </row>
    <row r="131" spans="2:22" ht="18.75" x14ac:dyDescent="0.25">
      <c r="B131" s="42" t="s">
        <v>130</v>
      </c>
      <c r="E131" s="2" t="str">
        <f t="shared" ca="1" si="2"/>
        <v>Total Geral</v>
      </c>
      <c r="F131" s="35" t="str">
        <f ca="1">IF(OR($E131="",$E131="Total Geral"),"",IF(LEN($E131)&lt;6,VLOOKUP($E131,'[1]MEMÓRIA DE CÁLCULO'!$F:$W,2,FALSE),VLOOKUP($E131,'[1]MEMÓRIA DE CÁLCULO'!$F:$W,5,FALSE)))</f>
        <v/>
      </c>
      <c r="G131" s="2" t="str">
        <f ca="1">IF(OR(ISBLANK($E131),$E131="Total Geral"),"",IF(LEN($E131)&lt;6,"",VLOOKUP($E131,'[1]MEMÓRIA DE CÁLCULO'!$F:$W,3,FALSE)))</f>
        <v/>
      </c>
      <c r="H131" s="2" t="str">
        <f>IF(OR(ISBLANK($B131),$B131="Total Geral"),"",IF(LEN($B131)&lt;6,"",VLOOKUP($B131,'[1]MEMÓRIA DE CÁLCULO'!$F:$W,4,FALSE)))</f>
        <v/>
      </c>
      <c r="I131" s="3" t="str">
        <f>IF(OR(ISBLANK($B131),$B131="Total Geral"),"",IF(LEN($B131)&lt;6,"",VLOOKUP($B131,'[1]MEMÓRIA DE CÁLCULO'!$F:$W,2,FALSE)))</f>
        <v/>
      </c>
      <c r="J131" s="3" t="str">
        <f>IF(OR(ISBLANK($B131),$B131="Total Geral"),"",IF(LEN($B131)&lt;6,"",VLOOKUP($B131,'[1]MEMÓRIA DE CÁLCULO'!$F:$W,17,FALSE)))</f>
        <v/>
      </c>
      <c r="K131" s="36" t="str">
        <f>IF(OR(ISBLANK($B131),$B131="Total Geral"),"",IF(LEN($B131)&lt;6,"",VLOOKUP($B131,'[1]MEMÓRIA DE CÁLCULO'!$F:$W,18,FALSE)))</f>
        <v/>
      </c>
      <c r="L131" s="37" t="str">
        <f>IF(OR(ISBLANK($B131),$B131="Total Geral"),"",IF(LEN($B131)&lt;6,"",VLOOKUP($B131,'[1]MEMÓRIA DE CÁLCULO'!$F:$AB,20,FALSE)))</f>
        <v/>
      </c>
      <c r="M131" s="37" t="str">
        <f>IF(OR(ISBLANK($B131),$B131="Total Geral"),"",IF(LEN($B131)&lt;6,"",VLOOKUP($B131,'[1]MEMÓRIA DE CÁLCULO'!$F:$AB,21,FALSE)))</f>
        <v/>
      </c>
      <c r="N131" s="38"/>
      <c r="O131" s="38"/>
      <c r="V131" s="3">
        <f ca="1">IF(ISBLANK($B131),0,COUNTIFS('[1]MEMÓRIA DE CÁLCULO'!$F:$F,'PLANILHA ORÇ.'!$B131))</f>
        <v>0</v>
      </c>
    </row>
    <row r="132" spans="2:22" x14ac:dyDescent="0.25">
      <c r="B132"/>
      <c r="E132" s="2" t="str">
        <f t="shared" ca="1" si="2"/>
        <v/>
      </c>
      <c r="F132" s="35" t="str">
        <f ca="1">IF(OR($E132="",$E132="Total Geral"),"",IF(LEN($E132)&lt;6,VLOOKUP($E132,'[1]MEMÓRIA DE CÁLCULO'!$F:$W,2,FALSE),VLOOKUP($E132,'[1]MEMÓRIA DE CÁLCULO'!$F:$W,5,FALSE)))</f>
        <v/>
      </c>
      <c r="G132" s="2" t="str">
        <f ca="1">IF(OR(ISBLANK($E132),$E132="Total Geral"),"",IF(LEN($E132)&lt;6,"",VLOOKUP($E132,'[1]MEMÓRIA DE CÁLCULO'!$F:$W,3,FALSE)))</f>
        <v/>
      </c>
      <c r="H132" s="2" t="str">
        <f>IF(OR(ISBLANK($B132),$B132="Total Geral"),"",IF(LEN($B132)&lt;6,"",VLOOKUP($B132,'[1]MEMÓRIA DE CÁLCULO'!$F:$W,4,FALSE)))</f>
        <v/>
      </c>
      <c r="I132" s="3" t="str">
        <f>IF(OR(ISBLANK($B132),$B132="Total Geral"),"",IF(LEN($B132)&lt;6,"",VLOOKUP($B132,'[1]MEMÓRIA DE CÁLCULO'!$F:$W,2,FALSE)))</f>
        <v/>
      </c>
      <c r="J132" s="3" t="str">
        <f>IF(OR(ISBLANK($B132),$B132="Total Geral"),"",IF(LEN($B132)&lt;6,"",VLOOKUP($B132,'[1]MEMÓRIA DE CÁLCULO'!$F:$W,17,FALSE)))</f>
        <v/>
      </c>
      <c r="K132" s="36" t="str">
        <f>IF(OR(ISBLANK($B132),$B132="Total Geral"),"",IF(LEN($B132)&lt;6,"",VLOOKUP($B132,'[1]MEMÓRIA DE CÁLCULO'!$F:$W,18,FALSE)))</f>
        <v/>
      </c>
      <c r="L132" s="37" t="str">
        <f>IF(OR(ISBLANK($B132),$B132="Total Geral"),"",IF(LEN($B132)&lt;6,"",VLOOKUP($B132,'[1]MEMÓRIA DE CÁLCULO'!$F:$AB,20,FALSE)))</f>
        <v/>
      </c>
      <c r="M132" s="37" t="str">
        <f>IF(OR(ISBLANK($B132),$B132="Total Geral"),"",IF(LEN($B132)&lt;6,"",VLOOKUP($B132,'[1]MEMÓRIA DE CÁLCULO'!$F:$AB,21,FALSE)))</f>
        <v/>
      </c>
      <c r="N132" s="38" t="str">
        <f ca="1">IF(ISBLANK($B132),"",IF($B132="Total Geral",SUM(OFFSET(N132,-1,0):$N$25)/3,VLOOKUP($B132,'[1]MEMÓRIA DE CÁLCULO'!$F:$AB,22,FALSE)))</f>
        <v/>
      </c>
      <c r="O132" s="38" t="str">
        <f ca="1">IF(ISBLANK($B132),"",IF($B132="Total Geral",SUM(OFFSET(O132,-1,0):$O$25)/3,VLOOKUP($B132,'[1]MEMÓRIA DE CÁLCULO'!$F:$AB,23,FALSE)))</f>
        <v/>
      </c>
      <c r="V132" s="3">
        <f>IF(ISBLANK($B132),0,COUNTIFS('[1]MEMÓRIA DE CÁLCULO'!$F:$F,'PLANILHA ORÇ.'!$B132))</f>
        <v>0</v>
      </c>
    </row>
    <row r="133" spans="2:22" x14ac:dyDescent="0.25">
      <c r="B133"/>
      <c r="E133" s="2" t="str">
        <f t="shared" ca="1" si="2"/>
        <v/>
      </c>
      <c r="F133" s="35" t="str">
        <f ca="1">IF(OR($E133="",$E133="Total Geral"),"",IF(LEN($E133)&lt;6,VLOOKUP($E133,'[1]MEMÓRIA DE CÁLCULO'!$F:$W,2,FALSE),VLOOKUP($E133,'[1]MEMÓRIA DE CÁLCULO'!$F:$W,5,FALSE)))</f>
        <v/>
      </c>
      <c r="G133" s="2" t="str">
        <f ca="1">IF(OR(ISBLANK($E133),$E133="Total Geral"),"",IF(LEN($E133)&lt;6,"",VLOOKUP($E133,'[1]MEMÓRIA DE CÁLCULO'!$F:$W,3,FALSE)))</f>
        <v/>
      </c>
      <c r="H133" s="2" t="str">
        <f>IF(OR(ISBLANK($B133),$B133="Total Geral"),"",IF(LEN($B133)&lt;6,"",VLOOKUP($B133,'[1]MEMÓRIA DE CÁLCULO'!$F:$W,4,FALSE)))</f>
        <v/>
      </c>
      <c r="I133" s="3" t="str">
        <f>IF(OR(ISBLANK($B133),$B133="Total Geral"),"",IF(LEN($B133)&lt;6,"",VLOOKUP($B133,'[1]MEMÓRIA DE CÁLCULO'!$F:$W,2,FALSE)))</f>
        <v/>
      </c>
      <c r="J133" s="3" t="str">
        <f>IF(OR(ISBLANK($B133),$B133="Total Geral"),"",IF(LEN($B133)&lt;6,"",VLOOKUP($B133,'[1]MEMÓRIA DE CÁLCULO'!$F:$W,17,FALSE)))</f>
        <v/>
      </c>
      <c r="K133" s="36" t="str">
        <f>IF(OR(ISBLANK($B133),$B133="Total Geral"),"",IF(LEN($B133)&lt;6,"",VLOOKUP($B133,'[1]MEMÓRIA DE CÁLCULO'!$F:$W,18,FALSE)))</f>
        <v/>
      </c>
      <c r="L133" s="37" t="str">
        <f>IF(OR(ISBLANK($B133),$B133="Total Geral"),"",IF(LEN($B133)&lt;6,"",VLOOKUP($B133,'[1]MEMÓRIA DE CÁLCULO'!$F:$AB,20,FALSE)))</f>
        <v/>
      </c>
      <c r="M133" s="37" t="str">
        <f>IF(OR(ISBLANK($B133),$B133="Total Geral"),"",IF(LEN($B133)&lt;6,"",VLOOKUP($B133,'[1]MEMÓRIA DE CÁLCULO'!$F:$AB,21,FALSE)))</f>
        <v/>
      </c>
      <c r="N133" s="38" t="str">
        <f ca="1">IF(ISBLANK($B133),"",IF($B133="Total Geral",SUM(OFFSET(N133,-1,0):$N$25)/3,VLOOKUP($B133,'[1]MEMÓRIA DE CÁLCULO'!$F:$AB,22,FALSE)))</f>
        <v/>
      </c>
      <c r="O133" s="38" t="str">
        <f ca="1">IF(ISBLANK($B133),"",IF($B133="Total Geral",SUM(OFFSET(O133,-1,0):$O$25)/3,VLOOKUP($B133,'[1]MEMÓRIA DE CÁLCULO'!$F:$AB,23,FALSE)))</f>
        <v/>
      </c>
      <c r="V133" s="3">
        <f>IF(ISBLANK($B133),0,COUNTIFS('[1]MEMÓRIA DE CÁLCULO'!$F:$F,'PLANILHA ORÇ.'!$B133))</f>
        <v>0</v>
      </c>
    </row>
    <row r="134" spans="2:22" x14ac:dyDescent="0.25">
      <c r="B134"/>
      <c r="E134" s="2" t="str">
        <f t="shared" ca="1" si="2"/>
        <v/>
      </c>
      <c r="F134" s="35" t="str">
        <f ca="1">IF(OR($E134="",$E134="Total Geral"),"",IF(LEN($E134)&lt;6,VLOOKUP($E134,'[1]MEMÓRIA DE CÁLCULO'!$F:$W,2,FALSE),VLOOKUP($E134,'[1]MEMÓRIA DE CÁLCULO'!$F:$W,5,FALSE)))</f>
        <v/>
      </c>
      <c r="G134" s="2" t="str">
        <f ca="1">IF(OR(ISBLANK($E134),$E134="Total Geral"),"",IF(LEN($E134)&lt;6,"",VLOOKUP($E134,'[1]MEMÓRIA DE CÁLCULO'!$F:$W,3,FALSE)))</f>
        <v/>
      </c>
      <c r="H134" s="2" t="str">
        <f>IF(OR(ISBLANK($B134),$B134="Total Geral"),"",IF(LEN($B134)&lt;6,"",VLOOKUP($B134,'[1]MEMÓRIA DE CÁLCULO'!$F:$W,4,FALSE)))</f>
        <v/>
      </c>
      <c r="I134" s="3" t="str">
        <f>IF(OR(ISBLANK($B134),$B134="Total Geral"),"",IF(LEN($B134)&lt;6,"",VLOOKUP($B134,'[1]MEMÓRIA DE CÁLCULO'!$F:$W,2,FALSE)))</f>
        <v/>
      </c>
      <c r="J134" s="3" t="str">
        <f>IF(OR(ISBLANK($B134),$B134="Total Geral"),"",IF(LEN($B134)&lt;6,"",VLOOKUP($B134,'[1]MEMÓRIA DE CÁLCULO'!$F:$W,17,FALSE)))</f>
        <v/>
      </c>
      <c r="K134" s="36" t="str">
        <f>IF(OR(ISBLANK($B134),$B134="Total Geral"),"",IF(LEN($B134)&lt;6,"",VLOOKUP($B134,'[1]MEMÓRIA DE CÁLCULO'!$F:$W,18,FALSE)))</f>
        <v/>
      </c>
      <c r="L134" s="37" t="str">
        <f>IF(OR(ISBLANK($B134),$B134="Total Geral"),"",IF(LEN($B134)&lt;6,"",VLOOKUP($B134,'[1]MEMÓRIA DE CÁLCULO'!$F:$AB,20,FALSE)))</f>
        <v/>
      </c>
      <c r="M134" s="37" t="str">
        <f>IF(OR(ISBLANK($B134),$B134="Total Geral"),"",IF(LEN($B134)&lt;6,"",VLOOKUP($B134,'[1]MEMÓRIA DE CÁLCULO'!$F:$AB,21,FALSE)))</f>
        <v/>
      </c>
      <c r="N134" s="38" t="str">
        <f ca="1">IF(ISBLANK($B134),"",IF($B134="Total Geral",SUM(OFFSET(N134,-1,0):$N$25)/3,VLOOKUP($B134,'[1]MEMÓRIA DE CÁLCULO'!$F:$AB,22,FALSE)))</f>
        <v/>
      </c>
      <c r="O134" s="38" t="str">
        <f ca="1">IF(ISBLANK($B134),"",IF($B134="Total Geral",SUM(OFFSET(O134,-1,0):$O$25)/3,VLOOKUP($B134,'[1]MEMÓRIA DE CÁLCULO'!$F:$AB,23,FALSE)))</f>
        <v/>
      </c>
      <c r="V134" s="3">
        <f>IF(ISBLANK($B134),0,COUNTIFS('[1]MEMÓRIA DE CÁLCULO'!$F:$F,'PLANILHA ORÇ.'!$B134))</f>
        <v>0</v>
      </c>
    </row>
    <row r="135" spans="2:22" x14ac:dyDescent="0.25">
      <c r="B135"/>
      <c r="E135" s="2" t="str">
        <f t="shared" ca="1" si="2"/>
        <v/>
      </c>
      <c r="F135" s="35" t="str">
        <f ca="1">IF(OR($E135="",$E135="Total Geral"),"",IF(LEN($E135)&lt;6,VLOOKUP($E135,'[1]MEMÓRIA DE CÁLCULO'!$F:$W,2,FALSE),VLOOKUP($E135,'[1]MEMÓRIA DE CÁLCULO'!$F:$W,5,FALSE)))</f>
        <v/>
      </c>
      <c r="G135" s="2" t="str">
        <f ca="1">IF(OR(ISBLANK($E135),$E135="Total Geral"),"",IF(LEN($E135)&lt;6,"",VLOOKUP($E135,'[1]MEMÓRIA DE CÁLCULO'!$F:$W,3,FALSE)))</f>
        <v/>
      </c>
      <c r="H135" s="2" t="str">
        <f>IF(OR(ISBLANK($B135),$B135="Total Geral"),"",IF(LEN($B135)&lt;6,"",VLOOKUP($B135,'[1]MEMÓRIA DE CÁLCULO'!$F:$W,4,FALSE)))</f>
        <v/>
      </c>
      <c r="I135" s="3" t="str">
        <f>IF(OR(ISBLANK($B135),$B135="Total Geral"),"",IF(LEN($B135)&lt;6,"",VLOOKUP($B135,'[1]MEMÓRIA DE CÁLCULO'!$F:$W,2,FALSE)))</f>
        <v/>
      </c>
      <c r="J135" s="3" t="str">
        <f>IF(OR(ISBLANK($B135),$B135="Total Geral"),"",IF(LEN($B135)&lt;6,"",VLOOKUP($B135,'[1]MEMÓRIA DE CÁLCULO'!$F:$W,17,FALSE)))</f>
        <v/>
      </c>
      <c r="K135" s="36" t="str">
        <f>IF(OR(ISBLANK($B135),$B135="Total Geral"),"",IF(LEN($B135)&lt;6,"",VLOOKUP($B135,'[1]MEMÓRIA DE CÁLCULO'!$F:$W,18,FALSE)))</f>
        <v/>
      </c>
      <c r="L135" s="37" t="str">
        <f>IF(OR(ISBLANK($B135),$B135="Total Geral"),"",IF(LEN($B135)&lt;6,"",VLOOKUP($B135,'[1]MEMÓRIA DE CÁLCULO'!$F:$AB,20,FALSE)))</f>
        <v/>
      </c>
      <c r="M135" s="37" t="str">
        <f>IF(OR(ISBLANK($B135),$B135="Total Geral"),"",IF(LEN($B135)&lt;6,"",VLOOKUP($B135,'[1]MEMÓRIA DE CÁLCULO'!$F:$AB,21,FALSE)))</f>
        <v/>
      </c>
      <c r="N135" s="38" t="str">
        <f ca="1">IF(ISBLANK($B135),"",IF($B135="Total Geral",SUM(OFFSET(N135,-1,0):$N$25)/3,VLOOKUP($B135,'[1]MEMÓRIA DE CÁLCULO'!$F:$AB,22,FALSE)))</f>
        <v/>
      </c>
      <c r="O135" s="38" t="str">
        <f ca="1">IF(ISBLANK($B135),"",IF($B135="Total Geral",SUM(OFFSET(O135,-1,0):$O$25)/3,VLOOKUP($B135,'[1]MEMÓRIA DE CÁLCULO'!$F:$AB,23,FALSE)))</f>
        <v/>
      </c>
      <c r="V135" s="3">
        <f>IF(ISBLANK($B135),0,COUNTIFS('[1]MEMÓRIA DE CÁLCULO'!$F:$F,'PLANILHA ORÇ.'!$B135))</f>
        <v>0</v>
      </c>
    </row>
    <row r="136" spans="2:22" x14ac:dyDescent="0.25">
      <c r="B136"/>
      <c r="E136" s="2" t="str">
        <f t="shared" ca="1" si="2"/>
        <v/>
      </c>
      <c r="F136" s="35" t="str">
        <f ca="1">IF(OR($E136="",$E136="Total Geral"),"",IF(LEN($E136)&lt;6,VLOOKUP($E136,'[1]MEMÓRIA DE CÁLCULO'!$F:$W,2,FALSE),VLOOKUP($E136,'[1]MEMÓRIA DE CÁLCULO'!$F:$W,5,FALSE)))</f>
        <v/>
      </c>
      <c r="G136" s="2" t="str">
        <f ca="1">IF(OR(ISBLANK($E136),$E136="Total Geral"),"",IF(LEN($E136)&lt;6,"",VLOOKUP($E136,'[1]MEMÓRIA DE CÁLCULO'!$F:$W,3,FALSE)))</f>
        <v/>
      </c>
      <c r="H136" s="2" t="str">
        <f>IF(OR(ISBLANK($B136),$B136="Total Geral"),"",IF(LEN($B136)&lt;6,"",VLOOKUP($B136,'[1]MEMÓRIA DE CÁLCULO'!$F:$W,4,FALSE)))</f>
        <v/>
      </c>
      <c r="I136" s="3" t="str">
        <f>IF(OR(ISBLANK($B136),$B136="Total Geral"),"",IF(LEN($B136)&lt;6,"",VLOOKUP($B136,'[1]MEMÓRIA DE CÁLCULO'!$F:$W,2,FALSE)))</f>
        <v/>
      </c>
      <c r="J136" s="3" t="str">
        <f>IF(OR(ISBLANK($B136),$B136="Total Geral"),"",IF(LEN($B136)&lt;6,"",VLOOKUP($B136,'[1]MEMÓRIA DE CÁLCULO'!$F:$W,17,FALSE)))</f>
        <v/>
      </c>
      <c r="K136" s="36" t="str">
        <f>IF(OR(ISBLANK($B136),$B136="Total Geral"),"",IF(LEN($B136)&lt;6,"",VLOOKUP($B136,'[1]MEMÓRIA DE CÁLCULO'!$F:$W,18,FALSE)))</f>
        <v/>
      </c>
      <c r="L136" s="37" t="str">
        <f>IF(OR(ISBLANK($B136),$B136="Total Geral"),"",IF(LEN($B136)&lt;6,"",VLOOKUP($B136,'[1]MEMÓRIA DE CÁLCULO'!$F:$AB,20,FALSE)))</f>
        <v/>
      </c>
      <c r="M136" s="37" t="str">
        <f>IF(OR(ISBLANK($B136),$B136="Total Geral"),"",IF(LEN($B136)&lt;6,"",VLOOKUP($B136,'[1]MEMÓRIA DE CÁLCULO'!$F:$AB,21,FALSE)))</f>
        <v/>
      </c>
      <c r="N136" s="38" t="str">
        <f ca="1">IF(ISBLANK($B136),"",IF($B136="Total Geral",SUM(OFFSET(N136,-1,0):$N$25)/3,VLOOKUP($B136,'[1]MEMÓRIA DE CÁLCULO'!$F:$AB,22,FALSE)))</f>
        <v/>
      </c>
      <c r="O136" s="38" t="str">
        <f ca="1">IF(ISBLANK($B136),"",IF($B136="Total Geral",SUM(OFFSET(O136,-1,0):$O$25)/3,VLOOKUP($B136,'[1]MEMÓRIA DE CÁLCULO'!$F:$AB,23,FALSE)))</f>
        <v/>
      </c>
      <c r="V136" s="3">
        <f>IF(ISBLANK($B136),0,COUNTIFS('[1]MEMÓRIA DE CÁLCULO'!$F:$F,'PLANILHA ORÇ.'!$B136))</f>
        <v>0</v>
      </c>
    </row>
    <row r="137" spans="2:22" x14ac:dyDescent="0.25">
      <c r="B137"/>
      <c r="E137" s="2" t="str">
        <f t="shared" ca="1" si="2"/>
        <v/>
      </c>
      <c r="F137" s="35" t="str">
        <f ca="1">IF(OR($E137="",$E137="Total Geral"),"",IF(LEN($E137)&lt;6,VLOOKUP($E137,'[1]MEMÓRIA DE CÁLCULO'!$F:$W,2,FALSE),VLOOKUP($E137,'[1]MEMÓRIA DE CÁLCULO'!$F:$W,5,FALSE)))</f>
        <v/>
      </c>
      <c r="G137" s="2" t="str">
        <f ca="1">IF(OR(ISBLANK($E137),$E137="Total Geral"),"",IF(LEN($E137)&lt;6,"",VLOOKUP($E137,'[1]MEMÓRIA DE CÁLCULO'!$F:$W,3,FALSE)))</f>
        <v/>
      </c>
      <c r="H137" s="2" t="str">
        <f>IF(OR(ISBLANK($B137),$B137="Total Geral"),"",IF(LEN($B137)&lt;6,"",VLOOKUP($B137,'[1]MEMÓRIA DE CÁLCULO'!$F:$W,4,FALSE)))</f>
        <v/>
      </c>
      <c r="I137" s="3" t="str">
        <f>IF(OR(ISBLANK($B137),$B137="Total Geral"),"",IF(LEN($B137)&lt;6,"",VLOOKUP($B137,'[1]MEMÓRIA DE CÁLCULO'!$F:$W,2,FALSE)))</f>
        <v/>
      </c>
      <c r="J137" s="3" t="str">
        <f>IF(OR(ISBLANK($B137),$B137="Total Geral"),"",IF(LEN($B137)&lt;6,"",VLOOKUP($B137,'[1]MEMÓRIA DE CÁLCULO'!$F:$W,17,FALSE)))</f>
        <v/>
      </c>
      <c r="K137" s="36" t="str">
        <f>IF(OR(ISBLANK($B137),$B137="Total Geral"),"",IF(LEN($B137)&lt;6,"",VLOOKUP($B137,'[1]MEMÓRIA DE CÁLCULO'!$F:$W,18,FALSE)))</f>
        <v/>
      </c>
      <c r="L137" s="37" t="str">
        <f>IF(OR(ISBLANK($B137),$B137="Total Geral"),"",IF(LEN($B137)&lt;6,"",VLOOKUP($B137,'[1]MEMÓRIA DE CÁLCULO'!$F:$AB,20,FALSE)))</f>
        <v/>
      </c>
      <c r="M137" s="37" t="str">
        <f>IF(OR(ISBLANK($B137),$B137="Total Geral"),"",IF(LEN($B137)&lt;6,"",VLOOKUP($B137,'[1]MEMÓRIA DE CÁLCULO'!$F:$AB,21,FALSE)))</f>
        <v/>
      </c>
      <c r="N137" s="38" t="str">
        <f ca="1">IF(ISBLANK($B137),"",IF($B137="Total Geral",SUM(OFFSET(N137,-1,0):$N$25)/3,VLOOKUP($B137,'[1]MEMÓRIA DE CÁLCULO'!$F:$AB,22,FALSE)))</f>
        <v/>
      </c>
      <c r="O137" s="38" t="str">
        <f ca="1">IF(ISBLANK($B137),"",IF($B137="Total Geral",SUM(OFFSET(O137,-1,0):$O$25)/3,VLOOKUP($B137,'[1]MEMÓRIA DE CÁLCULO'!$F:$AB,23,FALSE)))</f>
        <v/>
      </c>
      <c r="V137" s="3">
        <f>IF(ISBLANK($B137),0,COUNTIFS('[1]MEMÓRIA DE CÁLCULO'!$F:$F,'PLANILHA ORÇ.'!$B137))</f>
        <v>0</v>
      </c>
    </row>
    <row r="138" spans="2:22" x14ac:dyDescent="0.25">
      <c r="B138"/>
      <c r="E138" s="2" t="str">
        <f t="shared" ca="1" si="2"/>
        <v/>
      </c>
      <c r="F138" s="35" t="str">
        <f ca="1">IF(OR($E138="",$E138="Total Geral"),"",IF(LEN($E138)&lt;6,VLOOKUP($E138,'[1]MEMÓRIA DE CÁLCULO'!$F:$W,2,FALSE),VLOOKUP($E138,'[1]MEMÓRIA DE CÁLCULO'!$F:$W,5,FALSE)))</f>
        <v/>
      </c>
      <c r="G138" s="2" t="str">
        <f ca="1">IF(OR(ISBLANK($E138),$E138="Total Geral"),"",IF(LEN($E138)&lt;6,"",VLOOKUP($E138,'[1]MEMÓRIA DE CÁLCULO'!$F:$W,3,FALSE)))</f>
        <v/>
      </c>
      <c r="H138" s="2" t="str">
        <f>IF(OR(ISBLANK($B138),$B138="Total Geral"),"",IF(LEN($B138)&lt;6,"",VLOOKUP($B138,'[1]MEMÓRIA DE CÁLCULO'!$F:$W,4,FALSE)))</f>
        <v/>
      </c>
      <c r="I138" s="3" t="str">
        <f>IF(OR(ISBLANK($B138),$B138="Total Geral"),"",IF(LEN($B138)&lt;6,"",VLOOKUP($B138,'[1]MEMÓRIA DE CÁLCULO'!$F:$W,2,FALSE)))</f>
        <v/>
      </c>
      <c r="J138" s="3" t="str">
        <f>IF(OR(ISBLANK($B138),$B138="Total Geral"),"",IF(LEN($B138)&lt;6,"",VLOOKUP($B138,'[1]MEMÓRIA DE CÁLCULO'!$F:$W,17,FALSE)))</f>
        <v/>
      </c>
      <c r="K138" s="36" t="str">
        <f>IF(OR(ISBLANK($B138),$B138="Total Geral"),"",IF(LEN($B138)&lt;6,"",VLOOKUP($B138,'[1]MEMÓRIA DE CÁLCULO'!$F:$W,18,FALSE)))</f>
        <v/>
      </c>
      <c r="L138" s="37" t="str">
        <f>IF(OR(ISBLANK($B138),$B138="Total Geral"),"",IF(LEN($B138)&lt;6,"",VLOOKUP($B138,'[1]MEMÓRIA DE CÁLCULO'!$F:$AB,20,FALSE)))</f>
        <v/>
      </c>
      <c r="M138" s="37" t="str">
        <f>IF(OR(ISBLANK($B138),$B138="Total Geral"),"",IF(LEN($B138)&lt;6,"",VLOOKUP($B138,'[1]MEMÓRIA DE CÁLCULO'!$F:$AB,21,FALSE)))</f>
        <v/>
      </c>
      <c r="N138" s="38" t="str">
        <f ca="1">IF(ISBLANK($B138),"",IF($B138="Total Geral",SUM(OFFSET(N138,-1,0):$N$25)/3,VLOOKUP($B138,'[1]MEMÓRIA DE CÁLCULO'!$F:$AB,22,FALSE)))</f>
        <v/>
      </c>
      <c r="O138" s="38" t="str">
        <f ca="1">IF(ISBLANK($B138),"",IF($B138="Total Geral",SUM(OFFSET(O138,-1,0):$O$25)/3,VLOOKUP($B138,'[1]MEMÓRIA DE CÁLCULO'!$F:$AB,23,FALSE)))</f>
        <v/>
      </c>
      <c r="V138" s="3">
        <f>IF(ISBLANK($B138),0,COUNTIFS('[1]MEMÓRIA DE CÁLCULO'!$F:$F,'PLANILHA ORÇ.'!$B138))</f>
        <v>0</v>
      </c>
    </row>
    <row r="139" spans="2:22" x14ac:dyDescent="0.25">
      <c r="B139"/>
      <c r="E139" s="2" t="str">
        <f t="shared" ca="1" si="2"/>
        <v/>
      </c>
      <c r="F139" s="35" t="str">
        <f ca="1">IF(OR($E139="",$E139="Total Geral"),"",IF(LEN($E139)&lt;6,VLOOKUP($E139,'[1]MEMÓRIA DE CÁLCULO'!$F:$W,2,FALSE),VLOOKUP($E139,'[1]MEMÓRIA DE CÁLCULO'!$F:$W,5,FALSE)))</f>
        <v/>
      </c>
      <c r="G139" s="2" t="str">
        <f ca="1">IF(OR(ISBLANK($E139),$E139="Total Geral"),"",IF(LEN($E139)&lt;6,"",VLOOKUP($E139,'[1]MEMÓRIA DE CÁLCULO'!$F:$W,3,FALSE)))</f>
        <v/>
      </c>
      <c r="H139" s="2" t="str">
        <f>IF(OR(ISBLANK($B139),$B139="Total Geral"),"",IF(LEN($B139)&lt;6,"",VLOOKUP($B139,'[1]MEMÓRIA DE CÁLCULO'!$F:$W,4,FALSE)))</f>
        <v/>
      </c>
      <c r="I139" s="3" t="str">
        <f>IF(OR(ISBLANK($B139),$B139="Total Geral"),"",IF(LEN($B139)&lt;6,"",VLOOKUP($B139,'[1]MEMÓRIA DE CÁLCULO'!$F:$W,2,FALSE)))</f>
        <v/>
      </c>
      <c r="J139" s="3" t="str">
        <f>IF(OR(ISBLANK($B139),$B139="Total Geral"),"",IF(LEN($B139)&lt;6,"",VLOOKUP($B139,'[1]MEMÓRIA DE CÁLCULO'!$F:$W,17,FALSE)))</f>
        <v/>
      </c>
      <c r="K139" s="36" t="str">
        <f>IF(OR(ISBLANK($B139),$B139="Total Geral"),"",IF(LEN($B139)&lt;6,"",VLOOKUP($B139,'[1]MEMÓRIA DE CÁLCULO'!$F:$W,18,FALSE)))</f>
        <v/>
      </c>
      <c r="L139" s="37" t="str">
        <f>IF(OR(ISBLANK($B139),$B139="Total Geral"),"",IF(LEN($B139)&lt;6,"",VLOOKUP($B139,'[1]MEMÓRIA DE CÁLCULO'!$F:$AB,20,FALSE)))</f>
        <v/>
      </c>
      <c r="M139" s="37" t="str">
        <f>IF(OR(ISBLANK($B139),$B139="Total Geral"),"",IF(LEN($B139)&lt;6,"",VLOOKUP($B139,'[1]MEMÓRIA DE CÁLCULO'!$F:$AB,21,FALSE)))</f>
        <v/>
      </c>
      <c r="N139" s="38" t="str">
        <f ca="1">IF(ISBLANK($B139),"",IF($B139="Total Geral",SUM(OFFSET(N139,-1,0):$N$25)/3,VLOOKUP($B139,'[1]MEMÓRIA DE CÁLCULO'!$F:$AB,22,FALSE)))</f>
        <v/>
      </c>
      <c r="O139" s="38" t="str">
        <f ca="1">IF(ISBLANK($B139),"",IF($B139="Total Geral",SUM(OFFSET(O139,-1,0):$O$25)/3,VLOOKUP($B139,'[1]MEMÓRIA DE CÁLCULO'!$F:$AB,23,FALSE)))</f>
        <v/>
      </c>
      <c r="V139" s="3">
        <f>IF(ISBLANK($B139),0,COUNTIFS('[1]MEMÓRIA DE CÁLCULO'!$F:$F,'PLANILHA ORÇ.'!$B139))</f>
        <v>0</v>
      </c>
    </row>
    <row r="140" spans="2:22" x14ac:dyDescent="0.25">
      <c r="B140"/>
      <c r="E140" s="2" t="str">
        <f t="shared" ca="1" si="2"/>
        <v/>
      </c>
      <c r="F140" s="35" t="str">
        <f ca="1">IF(OR($E140="",$E140="Total Geral"),"",IF(LEN($E140)&lt;6,VLOOKUP($E140,'[1]MEMÓRIA DE CÁLCULO'!$F:$W,2,FALSE),VLOOKUP($E140,'[1]MEMÓRIA DE CÁLCULO'!$F:$W,5,FALSE)))</f>
        <v/>
      </c>
      <c r="G140" s="2" t="str">
        <f ca="1">IF(OR(ISBLANK($E140),$E140="Total Geral"),"",IF(LEN($E140)&lt;6,"",VLOOKUP($E140,'[1]MEMÓRIA DE CÁLCULO'!$F:$W,3,FALSE)))</f>
        <v/>
      </c>
      <c r="H140" s="2" t="str">
        <f>IF(OR(ISBLANK($B140),$B140="Total Geral"),"",IF(LEN($B140)&lt;6,"",VLOOKUP($B140,'[1]MEMÓRIA DE CÁLCULO'!$F:$W,4,FALSE)))</f>
        <v/>
      </c>
      <c r="I140" s="3" t="str">
        <f>IF(OR(ISBLANK($B140),$B140="Total Geral"),"",IF(LEN($B140)&lt;6,"",VLOOKUP($B140,'[1]MEMÓRIA DE CÁLCULO'!$F:$W,2,FALSE)))</f>
        <v/>
      </c>
      <c r="J140" s="3" t="str">
        <f>IF(OR(ISBLANK($B140),$B140="Total Geral"),"",IF(LEN($B140)&lt;6,"",VLOOKUP($B140,'[1]MEMÓRIA DE CÁLCULO'!$F:$W,17,FALSE)))</f>
        <v/>
      </c>
      <c r="K140" s="36" t="str">
        <f>IF(OR(ISBLANK($B140),$B140="Total Geral"),"",IF(LEN($B140)&lt;6,"",VLOOKUP($B140,'[1]MEMÓRIA DE CÁLCULO'!$F:$W,18,FALSE)))</f>
        <v/>
      </c>
      <c r="L140" s="37" t="str">
        <f>IF(OR(ISBLANK($B140),$B140="Total Geral"),"",IF(LEN($B140)&lt;6,"",VLOOKUP($B140,'[1]MEMÓRIA DE CÁLCULO'!$F:$AB,20,FALSE)))</f>
        <v/>
      </c>
      <c r="M140" s="37" t="str">
        <f>IF(OR(ISBLANK($B140),$B140="Total Geral"),"",IF(LEN($B140)&lt;6,"",VLOOKUP($B140,'[1]MEMÓRIA DE CÁLCULO'!$F:$AB,21,FALSE)))</f>
        <v/>
      </c>
      <c r="N140" s="38" t="str">
        <f ca="1">IF(ISBLANK($B140),"",IF($B140="Total Geral",SUM(OFFSET(N140,-1,0):$N$25)/3,VLOOKUP($B140,'[1]MEMÓRIA DE CÁLCULO'!$F:$AB,22,FALSE)))</f>
        <v/>
      </c>
      <c r="O140" s="38" t="str">
        <f ca="1">IF(ISBLANK($B140),"",IF($B140="Total Geral",SUM(OFFSET(O140,-1,0):$O$25)/3,VLOOKUP($B140,'[1]MEMÓRIA DE CÁLCULO'!$F:$AB,23,FALSE)))</f>
        <v/>
      </c>
      <c r="V140" s="3">
        <f>IF(ISBLANK($B140),0,COUNTIFS('[1]MEMÓRIA DE CÁLCULO'!$F:$F,'PLANILHA ORÇ.'!$B140))</f>
        <v>0</v>
      </c>
    </row>
    <row r="141" spans="2:22" x14ac:dyDescent="0.25">
      <c r="B141"/>
      <c r="E141" s="2" t="str">
        <f t="shared" ca="1" si="2"/>
        <v/>
      </c>
      <c r="F141" s="35" t="str">
        <f ca="1">IF(OR($E141="",$E141="Total Geral"),"",IF(LEN($E141)&lt;6,VLOOKUP($E141,'[1]MEMÓRIA DE CÁLCULO'!$F:$W,2,FALSE),VLOOKUP($E141,'[1]MEMÓRIA DE CÁLCULO'!$F:$W,5,FALSE)))</f>
        <v/>
      </c>
      <c r="G141" s="2" t="str">
        <f ca="1">IF(OR(ISBLANK($E141),$E141="Total Geral"),"",IF(LEN($E141)&lt;6,"",VLOOKUP($E141,'[1]MEMÓRIA DE CÁLCULO'!$F:$W,3,FALSE)))</f>
        <v/>
      </c>
      <c r="H141" s="2" t="str">
        <f ca="1">IF(OR(ISBLANK($E141),$E141="Total Geral"),"",IF(LEN($E141)&lt;6,"",VLOOKUP($E141,'[1]MEMÓRIA DE CÁLCULO'!$F:$W,4,FALSE)))</f>
        <v/>
      </c>
      <c r="I141" s="3" t="str">
        <f ca="1">IF(OR(ISBLANK($E141),$E141="Total Geral"),"",IF(LEN($E141)&lt;6,"",VLOOKUP($E141,'[1]MEMÓRIA DE CÁLCULO'!$F:$W,2,FALSE)))</f>
        <v/>
      </c>
      <c r="J141" s="3" t="str">
        <f ca="1">IF(OR(ISBLANK($E141),$E141="Total Geral"),"",IF(LEN($E141)&lt;6,"",VLOOKUP($E141,'[1]MEMÓRIA DE CÁLCULO'!$F:$W,17,FALSE)))</f>
        <v/>
      </c>
      <c r="K141" s="36" t="str">
        <f ca="1">IF(OR(ISBLANK($E141),$E141="Total Geral"),"",IF(LEN($E141)&lt;6,"",VLOOKUP($E141,'[1]MEMÓRIA DE CÁLCULO'!$F:$W,18,FALSE)))</f>
        <v/>
      </c>
      <c r="L141" s="37" t="str">
        <f ca="1">IF(OR(ISBLANK($E141),$E141="Total Geral"),"",IF(LEN($E141)&lt;6,"",VLOOKUP($E141,'[1]MEMÓRIA DE CÁLCULO'!$F:$AB,20,FALSE)))</f>
        <v/>
      </c>
      <c r="M141" s="37" t="str">
        <f ca="1">IF(OR(ISBLANK($E141),$E141="Total Geral"),"",IF(LEN($E141)&lt;6,"",VLOOKUP($E141,'[1]MEMÓRIA DE CÁLCULO'!$F:$AB,21,FALSE)))</f>
        <v/>
      </c>
      <c r="N141" s="38" t="str">
        <f ca="1">IF($E141="","",IF($E141="Total Geral",SUM(OFFSET(N141,-1,0):$N$25)/3,VLOOKUP($E141,'[1]MEMÓRIA DE CÁLCULO'!$F:$AB,22,FALSE)))</f>
        <v/>
      </c>
      <c r="O141" s="38" t="str">
        <f ca="1">IF($E141="","",IF($E141="Total Geral",SUM(OFFSET(O141,-1,0):$O$25)/3,VLOOKUP($E141,'[1]MEMÓRIA DE CÁLCULO'!$F:$AB,23,FALSE)))</f>
        <v/>
      </c>
      <c r="V141" s="3">
        <f>IF(ISBLANK($B141),0,COUNTIFS('[1]MEMÓRIA DE CÁLCULO'!$F:$F,'PLANILHA ORÇ.'!$B141))</f>
        <v>0</v>
      </c>
    </row>
    <row r="142" spans="2:22" x14ac:dyDescent="0.25">
      <c r="B142"/>
      <c r="E142" s="2" t="str">
        <f t="shared" ca="1" si="2"/>
        <v/>
      </c>
      <c r="F142" s="35" t="str">
        <f ca="1">IF(OR($E142="",$E142="Total Geral"),"",IF(LEN($E142)&lt;6,VLOOKUP($E142,'[1]MEMÓRIA DE CÁLCULO'!$F:$W,2,FALSE),VLOOKUP($E142,'[1]MEMÓRIA DE CÁLCULO'!$F:$W,5,FALSE)))</f>
        <v/>
      </c>
      <c r="G142" s="2" t="str">
        <f ca="1">IF(OR(ISBLANK($E142),$E142="Total Geral"),"",IF(LEN($E142)&lt;6,"",VLOOKUP($E142,'[1]MEMÓRIA DE CÁLCULO'!$F:$W,3,FALSE)))</f>
        <v/>
      </c>
      <c r="H142" s="2" t="str">
        <f ca="1">IF(OR(ISBLANK($E142),$E142="Total Geral"),"",IF(LEN($E142)&lt;6,"",VLOOKUP($E142,'[1]MEMÓRIA DE CÁLCULO'!$F:$W,4,FALSE)))</f>
        <v/>
      </c>
      <c r="I142" s="3" t="str">
        <f ca="1">IF(OR(ISBLANK($E142),$E142="Total Geral"),"",IF(LEN($E142)&lt;6,"",VLOOKUP($E142,'[1]MEMÓRIA DE CÁLCULO'!$F:$W,2,FALSE)))</f>
        <v/>
      </c>
      <c r="J142" s="3" t="str">
        <f ca="1">IF(OR(ISBLANK($E142),$E142="Total Geral"),"",IF(LEN($E142)&lt;6,"",VLOOKUP($E142,'[1]MEMÓRIA DE CÁLCULO'!$F:$W,17,FALSE)))</f>
        <v/>
      </c>
      <c r="K142" s="36" t="str">
        <f ca="1">IF(OR(ISBLANK($E142),$E142="Total Geral"),"",IF(LEN($E142)&lt;6,"",VLOOKUP($E142,'[1]MEMÓRIA DE CÁLCULO'!$F:$W,18,FALSE)))</f>
        <v/>
      </c>
      <c r="L142" s="37" t="str">
        <f ca="1">IF(OR(ISBLANK($E142),$E142="Total Geral"),"",IF(LEN($E142)&lt;6,"",VLOOKUP($E142,'[1]MEMÓRIA DE CÁLCULO'!$F:$AB,20,FALSE)))</f>
        <v/>
      </c>
      <c r="M142" s="37" t="str">
        <f ca="1">IF(OR(ISBLANK($E142),$E142="Total Geral"),"",IF(LEN($E142)&lt;6,"",VLOOKUP($E142,'[1]MEMÓRIA DE CÁLCULO'!$F:$AB,21,FALSE)))</f>
        <v/>
      </c>
      <c r="N142" s="38" t="str">
        <f ca="1">IF($E142="","",IF($E142="Total Geral",SUM(OFFSET(N142,-1,0):$N$25)/3,VLOOKUP($E142,'[1]MEMÓRIA DE CÁLCULO'!$F:$AB,22,FALSE)))</f>
        <v/>
      </c>
      <c r="O142" s="38" t="str">
        <f ca="1">IF($E142="","",IF($E142="Total Geral",SUM(OFFSET(O142,-1,0):$O$25)/3,VLOOKUP($E142,'[1]MEMÓRIA DE CÁLCULO'!$F:$AB,23,FALSE)))</f>
        <v/>
      </c>
      <c r="V142" s="3">
        <f>IF(ISBLANK($B142),0,COUNTIFS('[1]MEMÓRIA DE CÁLCULO'!$F:$F,'PLANILHA ORÇ.'!$B142))</f>
        <v>0</v>
      </c>
    </row>
    <row r="143" spans="2:22" x14ac:dyDescent="0.25">
      <c r="B143"/>
      <c r="E143" s="2" t="str">
        <f t="shared" ca="1" si="2"/>
        <v/>
      </c>
      <c r="F143" s="35" t="str">
        <f ca="1">IF(OR($E143="",$E143="Total Geral"),"",IF(LEN($E143)&lt;6,VLOOKUP($E143,'[1]MEMÓRIA DE CÁLCULO'!$F:$W,2,FALSE),VLOOKUP($E143,'[1]MEMÓRIA DE CÁLCULO'!$F:$W,5,FALSE)))</f>
        <v/>
      </c>
      <c r="G143" s="2" t="str">
        <f ca="1">IF(OR(ISBLANK($E143),$E143="Total Geral"),"",IF(LEN($E143)&lt;6,"",VLOOKUP($E143,'[1]MEMÓRIA DE CÁLCULO'!$F:$W,3,FALSE)))</f>
        <v/>
      </c>
      <c r="H143" s="2" t="str">
        <f ca="1">IF(OR(ISBLANK($E143),$E143="Total Geral"),"",IF(LEN($E143)&lt;6,"",VLOOKUP($E143,'[1]MEMÓRIA DE CÁLCULO'!$F:$W,4,FALSE)))</f>
        <v/>
      </c>
      <c r="I143" s="3" t="str">
        <f ca="1">IF(OR(ISBLANK($E143),$E143="Total Geral"),"",IF(LEN($E143)&lt;6,"",VLOOKUP($E143,'[1]MEMÓRIA DE CÁLCULO'!$F:$W,2,FALSE)))</f>
        <v/>
      </c>
      <c r="J143" s="3" t="str">
        <f ca="1">IF(OR(ISBLANK($E143),$E143="Total Geral"),"",IF(LEN($E143)&lt;6,"",VLOOKUP($E143,'[1]MEMÓRIA DE CÁLCULO'!$F:$W,17,FALSE)))</f>
        <v/>
      </c>
      <c r="K143" s="36" t="str">
        <f ca="1">IF(OR(ISBLANK($E143),$E143="Total Geral"),"",IF(LEN($E143)&lt;6,"",VLOOKUP($E143,'[1]MEMÓRIA DE CÁLCULO'!$F:$W,18,FALSE)))</f>
        <v/>
      </c>
      <c r="L143" s="37" t="str">
        <f ca="1">IF(OR(ISBLANK($E143),$E143="Total Geral"),"",IF(LEN($E143)&lt;6,"",VLOOKUP($E143,'[1]MEMÓRIA DE CÁLCULO'!$F:$AB,20,FALSE)))</f>
        <v/>
      </c>
      <c r="M143" s="37" t="str">
        <f ca="1">IF(OR(ISBLANK($E143),$E143="Total Geral"),"",IF(LEN($E143)&lt;6,"",VLOOKUP($E143,'[1]MEMÓRIA DE CÁLCULO'!$F:$AB,21,FALSE)))</f>
        <v/>
      </c>
      <c r="N143" s="38">
        <f ca="1">SUM(N25:N132)/3</f>
        <v>0</v>
      </c>
      <c r="O143" s="38">
        <f ca="1">SUM(O25:O132)/3</f>
        <v>0</v>
      </c>
      <c r="V143" s="3">
        <f>IF(ISBLANK($B143),0,COUNTIFS('[1]MEMÓRIA DE CÁLCULO'!$F:$F,'PLANILHA ORÇ.'!$B143))</f>
        <v>0</v>
      </c>
    </row>
    <row r="144" spans="2:22" x14ac:dyDescent="0.25">
      <c r="B144"/>
      <c r="E144" s="2" t="str">
        <f t="shared" ca="1" si="2"/>
        <v/>
      </c>
      <c r="F144" s="35" t="str">
        <f ca="1">IF(OR($E144="",$E144="Total Geral"),"",IF(LEN($E144)&lt;6,VLOOKUP($E144,'[1]MEMÓRIA DE CÁLCULO'!$F:$W,2,FALSE),VLOOKUP($E144,'[1]MEMÓRIA DE CÁLCULO'!$F:$W,5,FALSE)))</f>
        <v/>
      </c>
      <c r="G144" s="2" t="str">
        <f ca="1">IF(OR(ISBLANK($E144),$E144="Total Geral"),"",IF(LEN($E144)&lt;6,"",VLOOKUP($E144,'[1]MEMÓRIA DE CÁLCULO'!$F:$W,3,FALSE)))</f>
        <v/>
      </c>
      <c r="H144" s="2" t="str">
        <f ca="1">IF(OR(ISBLANK($E144),$E144="Total Geral"),"",IF(LEN($E144)&lt;6,"",VLOOKUP($E144,'[1]MEMÓRIA DE CÁLCULO'!$F:$W,4,FALSE)))</f>
        <v/>
      </c>
      <c r="I144" s="3" t="str">
        <f ca="1">IF(OR(ISBLANK($E144),$E144="Total Geral"),"",IF(LEN($E144)&lt;6,"",VLOOKUP($E144,'[1]MEMÓRIA DE CÁLCULO'!$F:$W,2,FALSE)))</f>
        <v/>
      </c>
      <c r="J144" s="3" t="str">
        <f ca="1">IF(OR(ISBLANK($E144),$E144="Total Geral"),"",IF(LEN($E144)&lt;6,"",VLOOKUP($E144,'[1]MEMÓRIA DE CÁLCULO'!$F:$W,17,FALSE)))</f>
        <v/>
      </c>
      <c r="K144" s="36" t="str">
        <f ca="1">IF(OR(ISBLANK($E144),$E144="Total Geral"),"",IF(LEN($E144)&lt;6,"",VLOOKUP($E144,'[1]MEMÓRIA DE CÁLCULO'!$F:$W,18,FALSE)))</f>
        <v/>
      </c>
      <c r="L144" s="37" t="str">
        <f ca="1">IF(OR(ISBLANK($E144),$E144="Total Geral"),"",IF(LEN($E144)&lt;6,"",VLOOKUP($E144,'[1]MEMÓRIA DE CÁLCULO'!$F:$AB,20,FALSE)))</f>
        <v/>
      </c>
      <c r="M144" s="37" t="str">
        <f ca="1">IF(OR(ISBLANK($E144),$E144="Total Geral"),"",IF(LEN($E144)&lt;6,"",VLOOKUP($E144,'[1]MEMÓRIA DE CÁLCULO'!$F:$AB,21,FALSE)))</f>
        <v/>
      </c>
      <c r="N144" s="38" t="str">
        <f ca="1">IF($E144="","",IF($E144="Total Geral",SUM(OFFSET(N144,-1,0):$N$25)/3,VLOOKUP($E144,'[1]MEMÓRIA DE CÁLCULO'!$F:$AB,22,FALSE)))</f>
        <v/>
      </c>
      <c r="O144" s="38" t="str">
        <f ca="1">IF($E144="","",IF($E144="Total Geral",SUM(OFFSET(O144,-1,0):$O$25)/3,VLOOKUP($E144,'[1]MEMÓRIA DE CÁLCULO'!$F:$AB,23,FALSE)))</f>
        <v/>
      </c>
      <c r="V144" s="3">
        <f>IF(ISBLANK($B144),0,COUNTIFS('[1]MEMÓRIA DE CÁLCULO'!$F:$F,'PLANILHA ORÇ.'!$B144))</f>
        <v>0</v>
      </c>
    </row>
    <row r="145" spans="2:22" x14ac:dyDescent="0.25">
      <c r="B145"/>
      <c r="E145" s="2" t="str">
        <f t="shared" ca="1" si="2"/>
        <v/>
      </c>
      <c r="F145" s="35" t="str">
        <f ca="1">IF(OR($E145="",$E145="Total Geral"),"",IF(LEN($E145)&lt;6,VLOOKUP($E145,'[1]MEMÓRIA DE CÁLCULO'!$F:$W,2,FALSE),VLOOKUP($E145,'[1]MEMÓRIA DE CÁLCULO'!$F:$W,5,FALSE)))</f>
        <v/>
      </c>
      <c r="G145" s="2" t="str">
        <f ca="1">IF(OR(ISBLANK($E145),$E145="Total Geral"),"",IF(LEN($E145)&lt;6,"",VLOOKUP($E145,'[1]MEMÓRIA DE CÁLCULO'!$F:$W,3,FALSE)))</f>
        <v/>
      </c>
      <c r="H145" s="2" t="str">
        <f ca="1">IF(OR(ISBLANK($E145),$E145="Total Geral"),"",IF(LEN($E145)&lt;6,"",VLOOKUP($E145,'[1]MEMÓRIA DE CÁLCULO'!$F:$W,4,FALSE)))</f>
        <v/>
      </c>
      <c r="I145" s="3" t="str">
        <f ca="1">IF(OR(ISBLANK($E145),$E145="Total Geral"),"",IF(LEN($E145)&lt;6,"",VLOOKUP($E145,'[1]MEMÓRIA DE CÁLCULO'!$F:$W,2,FALSE)))</f>
        <v/>
      </c>
      <c r="J145" s="3" t="str">
        <f ca="1">IF(OR(ISBLANK($E145),$E145="Total Geral"),"",IF(LEN($E145)&lt;6,"",VLOOKUP($E145,'[1]MEMÓRIA DE CÁLCULO'!$F:$W,17,FALSE)))</f>
        <v/>
      </c>
      <c r="K145" s="36" t="str">
        <f ca="1">IF(OR(ISBLANK($E145),$E145="Total Geral"),"",IF(LEN($E145)&lt;6,"",VLOOKUP($E145,'[1]MEMÓRIA DE CÁLCULO'!$F:$W,18,FALSE)))</f>
        <v/>
      </c>
      <c r="L145" s="37" t="str">
        <f ca="1">IF(OR(ISBLANK($E145),$E145="Total Geral"),"",IF(LEN($E145)&lt;6,"",VLOOKUP($E145,'[1]MEMÓRIA DE CÁLCULO'!$F:$AB,20,FALSE)))</f>
        <v/>
      </c>
      <c r="M145" s="37" t="str">
        <f ca="1">IF(OR(ISBLANK($E145),$E145="Total Geral"),"",IF(LEN($E145)&lt;6,"",VLOOKUP($E145,'[1]MEMÓRIA DE CÁLCULO'!$F:$AB,21,FALSE)))</f>
        <v/>
      </c>
      <c r="N145" s="38" t="str">
        <f ca="1">IF($E145="","",IF($E145="Total Geral",SUM(OFFSET(N145,-1,0):$N$25)/3,VLOOKUP($E145,'[1]MEMÓRIA DE CÁLCULO'!$F:$AB,22,FALSE)))</f>
        <v/>
      </c>
      <c r="O145" s="38" t="str">
        <f ca="1">IF($E145="","",IF($E145="Total Geral",SUM(OFFSET(O145,-1,0):$O$25)/3,VLOOKUP($E145,'[1]MEMÓRIA DE CÁLCULO'!$F:$AB,23,FALSE)))</f>
        <v/>
      </c>
      <c r="V145" s="3">
        <f>IF(ISBLANK($B145),0,COUNTIFS('[1]MEMÓRIA DE CÁLCULO'!$F:$F,'PLANILHA ORÇ.'!$B145))</f>
        <v>0</v>
      </c>
    </row>
    <row r="146" spans="2:22" x14ac:dyDescent="0.25">
      <c r="B146"/>
      <c r="E146" s="2" t="str">
        <f t="shared" ca="1" si="2"/>
        <v/>
      </c>
      <c r="F146" s="35" t="str">
        <f ca="1">IF(OR($E146="",$E146="Total Geral"),"",IF(LEN($E146)&lt;6,VLOOKUP($E146,'[1]MEMÓRIA DE CÁLCULO'!$F:$W,2,FALSE),VLOOKUP($E146,'[1]MEMÓRIA DE CÁLCULO'!$F:$W,5,FALSE)))</f>
        <v/>
      </c>
      <c r="G146" s="2" t="str">
        <f ca="1">IF(OR(ISBLANK($E146),$E146="Total Geral"),"",IF(LEN($E146)&lt;6,"",VLOOKUP($E146,'[1]MEMÓRIA DE CÁLCULO'!$F:$W,3,FALSE)))</f>
        <v/>
      </c>
      <c r="H146" s="2" t="str">
        <f ca="1">IF(OR(ISBLANK($E146),$E146="Total Geral"),"",IF(LEN($E146)&lt;6,"",VLOOKUP($E146,'[1]MEMÓRIA DE CÁLCULO'!$F:$W,4,FALSE)))</f>
        <v/>
      </c>
      <c r="I146" s="3" t="str">
        <f ca="1">IF(OR(ISBLANK($E146),$E146="Total Geral"),"",IF(LEN($E146)&lt;6,"",VLOOKUP($E146,'[1]MEMÓRIA DE CÁLCULO'!$F:$W,2,FALSE)))</f>
        <v/>
      </c>
      <c r="J146" s="3" t="str">
        <f ca="1">IF(OR(ISBLANK($E146),$E146="Total Geral"),"",IF(LEN($E146)&lt;6,"",VLOOKUP($E146,'[1]MEMÓRIA DE CÁLCULO'!$F:$W,17,FALSE)))</f>
        <v/>
      </c>
      <c r="K146" s="36" t="str">
        <f ca="1">IF(OR(ISBLANK($E146),$E146="Total Geral"),"",IF(LEN($E146)&lt;6,"",VLOOKUP($E146,'[1]MEMÓRIA DE CÁLCULO'!$F:$W,18,FALSE)))</f>
        <v/>
      </c>
      <c r="L146" s="37" t="str">
        <f ca="1">IF(OR(ISBLANK($E146),$E146="Total Geral"),"",IF(LEN($E146)&lt;6,"",VLOOKUP($E146,'[1]MEMÓRIA DE CÁLCULO'!$F:$AB,20,FALSE)))</f>
        <v/>
      </c>
      <c r="M146" s="37" t="str">
        <f ca="1">IF(OR(ISBLANK($E146),$E146="Total Geral"),"",IF(LEN($E146)&lt;6,"",VLOOKUP($E146,'[1]MEMÓRIA DE CÁLCULO'!$F:$AB,21,FALSE)))</f>
        <v/>
      </c>
      <c r="N146" s="38" t="str">
        <f ca="1">IF($E146="","",IF($E146="Total Geral",SUM(OFFSET(N146,-1,0):$N$25)/3,VLOOKUP($E146,'[1]MEMÓRIA DE CÁLCULO'!$F:$AB,22,FALSE)))</f>
        <v/>
      </c>
      <c r="O146" s="38" t="str">
        <f ca="1">IF($E146="","",IF($E146="Total Geral",SUM(OFFSET(O146,-1,0):$O$25)/3,VLOOKUP($E146,'[1]MEMÓRIA DE CÁLCULO'!$F:$AB,23,FALSE)))</f>
        <v/>
      </c>
      <c r="V146" s="3">
        <f>IF(ISBLANK($B146),0,COUNTIFS('[1]MEMÓRIA DE CÁLCULO'!$F:$F,'PLANILHA ORÇ.'!$B146))</f>
        <v>0</v>
      </c>
    </row>
    <row r="147" spans="2:22" x14ac:dyDescent="0.25">
      <c r="B147"/>
      <c r="E147" s="2" t="str">
        <f t="shared" ca="1" si="2"/>
        <v/>
      </c>
      <c r="F147" s="35" t="str">
        <f ca="1">IF(OR($E147="",$E147="Total Geral"),"",IF(LEN($E147)&lt;6,VLOOKUP($E147,'[1]MEMÓRIA DE CÁLCULO'!$F:$W,2,FALSE),VLOOKUP($E147,'[1]MEMÓRIA DE CÁLCULO'!$F:$W,5,FALSE)))</f>
        <v/>
      </c>
      <c r="G147" s="2" t="str">
        <f ca="1">IF(OR(ISBLANK($E147),$E147="Total Geral"),"",IF(LEN($E147)&lt;6,"",VLOOKUP($E147,'[1]MEMÓRIA DE CÁLCULO'!$F:$W,3,FALSE)))</f>
        <v/>
      </c>
      <c r="H147" s="2" t="str">
        <f ca="1">IF(OR(ISBLANK($E147),$E147="Total Geral"),"",IF(LEN($E147)&lt;6,"",VLOOKUP($E147,'[1]MEMÓRIA DE CÁLCULO'!$F:$W,4,FALSE)))</f>
        <v/>
      </c>
      <c r="I147" s="3" t="str">
        <f ca="1">IF(OR(ISBLANK($E147),$E147="Total Geral"),"",IF(LEN($E147)&lt;6,"",VLOOKUP($E147,'[1]MEMÓRIA DE CÁLCULO'!$F:$W,2,FALSE)))</f>
        <v/>
      </c>
      <c r="J147" s="3" t="str">
        <f ca="1">IF(OR(ISBLANK($E147),$E147="Total Geral"),"",IF(LEN($E147)&lt;6,"",VLOOKUP($E147,'[1]MEMÓRIA DE CÁLCULO'!$F:$W,17,FALSE)))</f>
        <v/>
      </c>
      <c r="K147" s="36" t="str">
        <f ca="1">IF(OR(ISBLANK($E147),$E147="Total Geral"),"",IF(LEN($E147)&lt;6,"",VLOOKUP($E147,'[1]MEMÓRIA DE CÁLCULO'!$F:$W,18,FALSE)))</f>
        <v/>
      </c>
      <c r="L147" s="37" t="str">
        <f ca="1">IF(OR(ISBLANK($E147),$E147="Total Geral"),"",IF(LEN($E147)&lt;6,"",VLOOKUP($E147,'[1]MEMÓRIA DE CÁLCULO'!$F:$AB,20,FALSE)))</f>
        <v/>
      </c>
      <c r="M147" s="37" t="str">
        <f ca="1">IF(OR(ISBLANK($E147),$E147="Total Geral"),"",IF(LEN($E147)&lt;6,"",VLOOKUP($E147,'[1]MEMÓRIA DE CÁLCULO'!$F:$AB,21,FALSE)))</f>
        <v/>
      </c>
      <c r="N147" s="38" t="str">
        <f ca="1">IF($E147="","",IF($E147="Total Geral",SUM(OFFSET(N147,-1,0):$N$25)/3,VLOOKUP($E147,'[1]MEMÓRIA DE CÁLCULO'!$F:$AB,22,FALSE)))</f>
        <v/>
      </c>
      <c r="O147" s="38" t="str">
        <f ca="1">IF($E147="","",IF($E147="Total Geral",SUM(OFFSET(O147,-1,0):$O$25)/3,VLOOKUP($E147,'[1]MEMÓRIA DE CÁLCULO'!$F:$AB,23,FALSE)))</f>
        <v/>
      </c>
      <c r="V147" s="3">
        <f>IF(ISBLANK($B147),0,COUNTIFS('[1]MEMÓRIA DE CÁLCULO'!$F:$F,'PLANILHA ORÇ.'!$B147))</f>
        <v>0</v>
      </c>
    </row>
    <row r="148" spans="2:22" x14ac:dyDescent="0.25">
      <c r="B148"/>
      <c r="E148" s="2" t="str">
        <f t="shared" ca="1" si="2"/>
        <v/>
      </c>
      <c r="F148" s="35" t="str">
        <f ca="1">IF(OR($E148="",$E148="Total Geral"),"",IF(LEN($E148)&lt;6,VLOOKUP($E148,'[1]MEMÓRIA DE CÁLCULO'!$F:$W,2,FALSE),VLOOKUP($E148,'[1]MEMÓRIA DE CÁLCULO'!$F:$W,5,FALSE)))</f>
        <v/>
      </c>
      <c r="G148" s="2" t="str">
        <f ca="1">IF(OR(ISBLANK($E148),$E148="Total Geral"),"",IF(LEN($E148)&lt;6,"",VLOOKUP($E148,'[1]MEMÓRIA DE CÁLCULO'!$F:$W,3,FALSE)))</f>
        <v/>
      </c>
      <c r="H148" s="2" t="str">
        <f ca="1">IF(OR(ISBLANK($E148),$E148="Total Geral"),"",IF(LEN($E148)&lt;6,"",VLOOKUP($E148,'[1]MEMÓRIA DE CÁLCULO'!$F:$W,4,FALSE)))</f>
        <v/>
      </c>
      <c r="I148" s="3" t="str">
        <f ca="1">IF(OR(ISBLANK($E148),$E148="Total Geral"),"",IF(LEN($E148)&lt;6,"",VLOOKUP($E148,'[1]MEMÓRIA DE CÁLCULO'!$F:$W,2,FALSE)))</f>
        <v/>
      </c>
      <c r="J148" s="3" t="str">
        <f ca="1">IF(OR(ISBLANK($E148),$E148="Total Geral"),"",IF(LEN($E148)&lt;6,"",VLOOKUP($E148,'[1]MEMÓRIA DE CÁLCULO'!$F:$W,17,FALSE)))</f>
        <v/>
      </c>
      <c r="K148" s="36" t="str">
        <f ca="1">IF(OR(ISBLANK($E148),$E148="Total Geral"),"",IF(LEN($E148)&lt;6,"",VLOOKUP($E148,'[1]MEMÓRIA DE CÁLCULO'!$F:$W,18,FALSE)))</f>
        <v/>
      </c>
      <c r="L148" s="37" t="str">
        <f ca="1">IF(OR(ISBLANK($E148),$E148="Total Geral"),"",IF(LEN($E148)&lt;6,"",VLOOKUP($E148,'[1]MEMÓRIA DE CÁLCULO'!$F:$AB,20,FALSE)))</f>
        <v/>
      </c>
      <c r="M148" s="37" t="str">
        <f ca="1">IF(OR(ISBLANK($E148),$E148="Total Geral"),"",IF(LEN($E148)&lt;6,"",VLOOKUP($E148,'[1]MEMÓRIA DE CÁLCULO'!$F:$AB,21,FALSE)))</f>
        <v/>
      </c>
      <c r="N148" s="38" t="str">
        <f ca="1">IF($E148="","",IF($E148="Total Geral",SUM(OFFSET(N148,-1,0):$N$25)/3,VLOOKUP($E148,'[1]MEMÓRIA DE CÁLCULO'!$F:$AB,22,FALSE)))</f>
        <v/>
      </c>
      <c r="O148" s="38" t="str">
        <f ca="1">IF($E148="","",IF($E148="Total Geral",SUM(OFFSET(O148,-1,0):$O$25)/3,VLOOKUP($E148,'[1]MEMÓRIA DE CÁLCULO'!$F:$AB,23,FALSE)))</f>
        <v/>
      </c>
      <c r="V148" s="3">
        <f>IF(ISBLANK($B148),0,COUNTIFS('[1]MEMÓRIA DE CÁLCULO'!$F:$F,'PLANILHA ORÇ.'!$B148))</f>
        <v>0</v>
      </c>
    </row>
    <row r="149" spans="2:22" x14ac:dyDescent="0.25">
      <c r="B149"/>
      <c r="E149" s="2" t="str">
        <f t="shared" ca="1" si="2"/>
        <v/>
      </c>
      <c r="F149" s="35" t="str">
        <f ca="1">IF(OR($E149="",$E149="Total Geral"),"",IF(LEN($E149)&lt;6,VLOOKUP($E149,'[1]MEMÓRIA DE CÁLCULO'!$F:$W,2,FALSE),VLOOKUP($E149,'[1]MEMÓRIA DE CÁLCULO'!$F:$W,5,FALSE)))</f>
        <v/>
      </c>
      <c r="G149" s="2" t="str">
        <f ca="1">IF(OR(ISBLANK($E149),$E149="Total Geral"),"",IF(LEN($E149)&lt;6,"",VLOOKUP($E149,'[1]MEMÓRIA DE CÁLCULO'!$F:$W,3,FALSE)))</f>
        <v/>
      </c>
      <c r="H149" s="2" t="str">
        <f ca="1">IF(OR(ISBLANK($E149),$E149="Total Geral"),"",IF(LEN($E149)&lt;6,"",VLOOKUP($E149,'[1]MEMÓRIA DE CÁLCULO'!$F:$W,4,FALSE)))</f>
        <v/>
      </c>
      <c r="I149" s="3" t="str">
        <f ca="1">IF(OR(ISBLANK($E149),$E149="Total Geral"),"",IF(LEN($E149)&lt;6,"",VLOOKUP($E149,'[1]MEMÓRIA DE CÁLCULO'!$F:$W,2,FALSE)))</f>
        <v/>
      </c>
      <c r="J149" s="3" t="str">
        <f ca="1">IF(OR(ISBLANK($E149),$E149="Total Geral"),"",IF(LEN($E149)&lt;6,"",VLOOKUP($E149,'[1]MEMÓRIA DE CÁLCULO'!$F:$W,17,FALSE)))</f>
        <v/>
      </c>
      <c r="K149" s="36" t="str">
        <f ca="1">IF(OR(ISBLANK($E149),$E149="Total Geral"),"",IF(LEN($E149)&lt;6,"",VLOOKUP($E149,'[1]MEMÓRIA DE CÁLCULO'!$F:$W,18,FALSE)))</f>
        <v/>
      </c>
      <c r="L149" s="37" t="str">
        <f ca="1">IF(OR(ISBLANK($E149),$E149="Total Geral"),"",IF(LEN($E149)&lt;6,"",VLOOKUP($E149,'[1]MEMÓRIA DE CÁLCULO'!$F:$AB,20,FALSE)))</f>
        <v/>
      </c>
      <c r="M149" s="37" t="str">
        <f ca="1">IF(OR(ISBLANK($E149),$E149="Total Geral"),"",IF(LEN($E149)&lt;6,"",VLOOKUP($E149,'[1]MEMÓRIA DE CÁLCULO'!$F:$AB,21,FALSE)))</f>
        <v/>
      </c>
      <c r="N149" s="38" t="str">
        <f ca="1">IF($E149="","",IF($E149="Total Geral",SUM(OFFSET(N149,-1,0):$N$25)/3,VLOOKUP($E149,'[1]MEMÓRIA DE CÁLCULO'!$F:$AB,22,FALSE)))</f>
        <v/>
      </c>
      <c r="O149" s="38" t="str">
        <f ca="1">IF($E149="","",IF($E149="Total Geral",SUM(OFFSET(O149,-1,0):$O$25)/3,VLOOKUP($E149,'[1]MEMÓRIA DE CÁLCULO'!$F:$AB,23,FALSE)))</f>
        <v/>
      </c>
      <c r="V149" s="3">
        <f>IF(ISBLANK($B149),0,COUNTIFS('[1]MEMÓRIA DE CÁLCULO'!$F:$F,'PLANILHA ORÇ.'!$B149))</f>
        <v>0</v>
      </c>
    </row>
    <row r="150" spans="2:22" x14ac:dyDescent="0.25">
      <c r="B150"/>
      <c r="E150" s="2" t="str">
        <f t="shared" ca="1" si="2"/>
        <v/>
      </c>
      <c r="F150" s="35" t="str">
        <f ca="1">IF(OR($E150="",$E150="Total Geral"),"",IF(LEN($E150)&lt;6,VLOOKUP($E150,'[1]MEMÓRIA DE CÁLCULO'!$F:$W,2,FALSE),VLOOKUP($E150,'[1]MEMÓRIA DE CÁLCULO'!$F:$W,5,FALSE)))</f>
        <v/>
      </c>
      <c r="G150" s="2" t="str">
        <f ca="1">IF(OR(ISBLANK($E150),$E150="Total Geral"),"",IF(LEN($E150)&lt;6,"",VLOOKUP($E150,'[1]MEMÓRIA DE CÁLCULO'!$F:$W,3,FALSE)))</f>
        <v/>
      </c>
      <c r="H150" s="2" t="str">
        <f ca="1">IF(OR(ISBLANK($E150),$E150="Total Geral"),"",IF(LEN($E150)&lt;6,"",VLOOKUP($E150,'[1]MEMÓRIA DE CÁLCULO'!$F:$W,4,FALSE)))</f>
        <v/>
      </c>
      <c r="I150" s="3" t="str">
        <f ca="1">IF(OR(ISBLANK($E150),$E150="Total Geral"),"",IF(LEN($E150)&lt;6,"",VLOOKUP($E150,'[1]MEMÓRIA DE CÁLCULO'!$F:$W,2,FALSE)))</f>
        <v/>
      </c>
      <c r="J150" s="3" t="str">
        <f ca="1">IF(OR(ISBLANK($E150),$E150="Total Geral"),"",IF(LEN($E150)&lt;6,"",VLOOKUP($E150,'[1]MEMÓRIA DE CÁLCULO'!$F:$W,17,FALSE)))</f>
        <v/>
      </c>
      <c r="K150" s="36" t="str">
        <f ca="1">IF(OR(ISBLANK($E150),$E150="Total Geral"),"",IF(LEN($E150)&lt;6,"",VLOOKUP($E150,'[1]MEMÓRIA DE CÁLCULO'!$F:$W,18,FALSE)))</f>
        <v/>
      </c>
      <c r="L150" s="37" t="str">
        <f ca="1">IF(OR(ISBLANK($E150),$E150="Total Geral"),"",IF(LEN($E150)&lt;6,"",VLOOKUP($E150,'[1]MEMÓRIA DE CÁLCULO'!$F:$AB,20,FALSE)))</f>
        <v/>
      </c>
      <c r="M150" s="37" t="str">
        <f ca="1">IF(OR(ISBLANK($E150),$E150="Total Geral"),"",IF(LEN($E150)&lt;6,"",VLOOKUP($E150,'[1]MEMÓRIA DE CÁLCULO'!$F:$AB,21,FALSE)))</f>
        <v/>
      </c>
      <c r="N150" s="38" t="str">
        <f ca="1">IF($E150="","",IF($E150="Total Geral",SUM(OFFSET(N150,-1,0):$N$25)/3,VLOOKUP($E150,'[1]MEMÓRIA DE CÁLCULO'!$F:$AB,22,FALSE)))</f>
        <v/>
      </c>
      <c r="O150" s="38" t="str">
        <f ca="1">IF($E150="","",IF($E150="Total Geral",SUM(OFFSET(O150,-1,0):$O$25)/3,VLOOKUP($E150,'[1]MEMÓRIA DE CÁLCULO'!$F:$AB,23,FALSE)))</f>
        <v/>
      </c>
      <c r="V150" s="3">
        <f>IF(ISBLANK($B150),0,COUNTIFS('[1]MEMÓRIA DE CÁLCULO'!$F:$F,'PLANILHA ORÇ.'!$B150))</f>
        <v>0</v>
      </c>
    </row>
    <row r="151" spans="2:22" x14ac:dyDescent="0.25">
      <c r="B151"/>
      <c r="E151" s="2" t="str">
        <f t="shared" ca="1" si="2"/>
        <v/>
      </c>
      <c r="F151" s="35" t="str">
        <f ca="1">IF(OR($E151="",$E151="Total Geral"),"",IF(LEN($E151)&lt;6,VLOOKUP($E151,'[1]MEMÓRIA DE CÁLCULO'!$F:$W,2,FALSE),VLOOKUP($E151,'[1]MEMÓRIA DE CÁLCULO'!$F:$W,5,FALSE)))</f>
        <v/>
      </c>
      <c r="G151" s="2" t="str">
        <f ca="1">IF(OR(ISBLANK($E151),$E151="Total Geral"),"",IF(LEN($E151)&lt;6,"",VLOOKUP($E151,'[1]MEMÓRIA DE CÁLCULO'!$F:$W,3,FALSE)))</f>
        <v/>
      </c>
      <c r="H151" s="2" t="str">
        <f ca="1">IF(OR(ISBLANK($E151),$E151="Total Geral"),"",IF(LEN($E151)&lt;6,"",VLOOKUP($E151,'[1]MEMÓRIA DE CÁLCULO'!$F:$W,4,FALSE)))</f>
        <v/>
      </c>
      <c r="I151" s="3" t="str">
        <f ca="1">IF(OR(ISBLANK($E151),$E151="Total Geral"),"",IF(LEN($E151)&lt;6,"",VLOOKUP($E151,'[1]MEMÓRIA DE CÁLCULO'!$F:$W,2,FALSE)))</f>
        <v/>
      </c>
      <c r="J151" s="3" t="str">
        <f ca="1">IF(OR(ISBLANK($E151),$E151="Total Geral"),"",IF(LEN($E151)&lt;6,"",VLOOKUP($E151,'[1]MEMÓRIA DE CÁLCULO'!$F:$W,17,FALSE)))</f>
        <v/>
      </c>
      <c r="K151" s="36" t="str">
        <f ca="1">IF(OR(ISBLANK($E151),$E151="Total Geral"),"",IF(LEN($E151)&lt;6,"",VLOOKUP($E151,'[1]MEMÓRIA DE CÁLCULO'!$F:$W,18,FALSE)))</f>
        <v/>
      </c>
      <c r="L151" s="37" t="str">
        <f ca="1">IF(OR(ISBLANK($E151),$E151="Total Geral"),"",IF(LEN($E151)&lt;6,"",VLOOKUP($E151,'[1]MEMÓRIA DE CÁLCULO'!$F:$AB,20,FALSE)))</f>
        <v/>
      </c>
      <c r="M151" s="37" t="str">
        <f ca="1">IF(OR(ISBLANK($E151),$E151="Total Geral"),"",IF(LEN($E151)&lt;6,"",VLOOKUP($E151,'[1]MEMÓRIA DE CÁLCULO'!$F:$AB,21,FALSE)))</f>
        <v/>
      </c>
      <c r="N151" s="38" t="str">
        <f ca="1">IF($E151="","",IF($E151="Total Geral",SUM(OFFSET(N151,-1,0):$N$25)/3,VLOOKUP($E151,'[1]MEMÓRIA DE CÁLCULO'!$F:$AB,22,FALSE)))</f>
        <v/>
      </c>
      <c r="O151" s="38" t="str">
        <f ca="1">IF($E151="","",IF($E151="Total Geral",SUM(OFFSET(O151,-1,0):$O$25)/3,VLOOKUP($E151,'[1]MEMÓRIA DE CÁLCULO'!$F:$AB,23,FALSE)))</f>
        <v/>
      </c>
      <c r="V151" s="3">
        <f>IF(ISBLANK($B151),0,COUNTIFS('[1]MEMÓRIA DE CÁLCULO'!$F:$F,'PLANILHA ORÇ.'!$B151))</f>
        <v>0</v>
      </c>
    </row>
    <row r="152" spans="2:22" x14ac:dyDescent="0.25">
      <c r="B152"/>
      <c r="E152" s="2" t="str">
        <f t="shared" ca="1" si="2"/>
        <v/>
      </c>
      <c r="F152" s="35" t="str">
        <f ca="1">IF(OR($E152="",$E152="Total Geral"),"",IF(LEN($E152)&lt;6,VLOOKUP($E152,'[1]MEMÓRIA DE CÁLCULO'!$F:$W,2,FALSE),VLOOKUP($E152,'[1]MEMÓRIA DE CÁLCULO'!$F:$W,5,FALSE)))</f>
        <v/>
      </c>
      <c r="G152" s="2" t="str">
        <f ca="1">IF(OR(ISBLANK($E152),$E152="Total Geral"),"",IF(LEN($E152)&lt;6,"",VLOOKUP($E152,'[1]MEMÓRIA DE CÁLCULO'!$F:$W,3,FALSE)))</f>
        <v/>
      </c>
      <c r="H152" s="2" t="str">
        <f ca="1">IF(OR(ISBLANK($E152),$E152="Total Geral"),"",IF(LEN($E152)&lt;6,"",VLOOKUP($E152,'[1]MEMÓRIA DE CÁLCULO'!$F:$W,4,FALSE)))</f>
        <v/>
      </c>
      <c r="I152" s="3" t="str">
        <f ca="1">IF(OR(ISBLANK($E152),$E152="Total Geral"),"",IF(LEN($E152)&lt;6,"",VLOOKUP($E152,'[1]MEMÓRIA DE CÁLCULO'!$F:$W,2,FALSE)))</f>
        <v/>
      </c>
      <c r="J152" s="3" t="str">
        <f ca="1">IF(OR(ISBLANK($E152),$E152="Total Geral"),"",IF(LEN($E152)&lt;6,"",VLOOKUP($E152,'[1]MEMÓRIA DE CÁLCULO'!$F:$W,17,FALSE)))</f>
        <v/>
      </c>
      <c r="K152" s="36" t="str">
        <f ca="1">IF(OR(ISBLANK($E152),$E152="Total Geral"),"",IF(LEN($E152)&lt;6,"",VLOOKUP($E152,'[1]MEMÓRIA DE CÁLCULO'!$F:$W,18,FALSE)))</f>
        <v/>
      </c>
      <c r="L152" s="37" t="str">
        <f ca="1">IF(OR(ISBLANK($E152),$E152="Total Geral"),"",IF(LEN($E152)&lt;6,"",VLOOKUP($E152,'[1]MEMÓRIA DE CÁLCULO'!$F:$AB,20,FALSE)))</f>
        <v/>
      </c>
      <c r="M152" s="37" t="str">
        <f ca="1">IF(OR(ISBLANK($E152),$E152="Total Geral"),"",IF(LEN($E152)&lt;6,"",VLOOKUP($E152,'[1]MEMÓRIA DE CÁLCULO'!$F:$AB,21,FALSE)))</f>
        <v/>
      </c>
      <c r="N152" s="38" t="str">
        <f ca="1">IF($E152="","",IF($E152="Total Geral",SUM(OFFSET(N152,-1,0):$N$25)/3,VLOOKUP($E152,'[1]MEMÓRIA DE CÁLCULO'!$F:$AB,22,FALSE)))</f>
        <v/>
      </c>
      <c r="O152" s="38" t="str">
        <f ca="1">IF($E152="","",IF($E152="Total Geral",SUM(OFFSET(O152,-1,0):$O$25)/3,VLOOKUP($E152,'[1]MEMÓRIA DE CÁLCULO'!$F:$AB,23,FALSE)))</f>
        <v/>
      </c>
      <c r="V152" s="3">
        <f>IF(ISBLANK($B152),0,COUNTIFS('[1]MEMÓRIA DE CÁLCULO'!$F:$F,'PLANILHA ORÇ.'!$B152))</f>
        <v>0</v>
      </c>
    </row>
    <row r="153" spans="2:22" x14ac:dyDescent="0.25">
      <c r="B153"/>
      <c r="E153" s="2" t="str">
        <f t="shared" ca="1" si="2"/>
        <v/>
      </c>
      <c r="F153" s="35" t="str">
        <f ca="1">IF(OR($E153="",$E153="Total Geral"),"",IF(LEN($E153)&lt;6,VLOOKUP($E153,'[1]MEMÓRIA DE CÁLCULO'!$F:$W,2,FALSE),VLOOKUP($E153,'[1]MEMÓRIA DE CÁLCULO'!$F:$W,5,FALSE)))</f>
        <v/>
      </c>
      <c r="G153" s="2" t="str">
        <f ca="1">IF(OR(ISBLANK($E153),$E153="Total Geral"),"",IF(LEN($E153)&lt;6,"",VLOOKUP($E153,'[1]MEMÓRIA DE CÁLCULO'!$F:$W,3,FALSE)))</f>
        <v/>
      </c>
      <c r="H153" s="2" t="str">
        <f ca="1">IF(OR(ISBLANK($E153),$E153="Total Geral"),"",IF(LEN($E153)&lt;6,"",VLOOKUP($E153,'[1]MEMÓRIA DE CÁLCULO'!$F:$W,4,FALSE)))</f>
        <v/>
      </c>
      <c r="I153" s="3" t="str">
        <f ca="1">IF(OR(ISBLANK($E153),$E153="Total Geral"),"",IF(LEN($E153)&lt;6,"",VLOOKUP($E153,'[1]MEMÓRIA DE CÁLCULO'!$F:$W,2,FALSE)))</f>
        <v/>
      </c>
      <c r="J153" s="3" t="str">
        <f ca="1">IF(OR(ISBLANK($E153),$E153="Total Geral"),"",IF(LEN($E153)&lt;6,"",VLOOKUP($E153,'[1]MEMÓRIA DE CÁLCULO'!$F:$W,17,FALSE)))</f>
        <v/>
      </c>
      <c r="K153" s="36" t="str">
        <f ca="1">IF(OR(ISBLANK($E153),$E153="Total Geral"),"",IF(LEN($E153)&lt;6,"",VLOOKUP($E153,'[1]MEMÓRIA DE CÁLCULO'!$F:$W,18,FALSE)))</f>
        <v/>
      </c>
      <c r="L153" s="37" t="str">
        <f ca="1">IF(OR(ISBLANK($E153),$E153="Total Geral"),"",IF(LEN($E153)&lt;6,"",VLOOKUP($E153,'[1]MEMÓRIA DE CÁLCULO'!$F:$AB,20,FALSE)))</f>
        <v/>
      </c>
      <c r="M153" s="37" t="str">
        <f ca="1">IF(OR(ISBLANK($E153),$E153="Total Geral"),"",IF(LEN($E153)&lt;6,"",VLOOKUP($E153,'[1]MEMÓRIA DE CÁLCULO'!$F:$AB,21,FALSE)))</f>
        <v/>
      </c>
      <c r="N153" s="38" t="str">
        <f ca="1">IF($E153="","",IF($E153="Total Geral",SUM(OFFSET(N153,-1,0):$N$25)/3,VLOOKUP($E153,'[1]MEMÓRIA DE CÁLCULO'!$F:$AB,22,FALSE)))</f>
        <v/>
      </c>
      <c r="O153" s="38" t="str">
        <f ca="1">IF($E153="","",IF($E153="Total Geral",SUM(OFFSET(O153,-1,0):$O$25)/3,VLOOKUP($E153,'[1]MEMÓRIA DE CÁLCULO'!$F:$AB,23,FALSE)))</f>
        <v/>
      </c>
      <c r="V153" s="3">
        <f>IF(ISBLANK($B153),0,COUNTIFS('[1]MEMÓRIA DE CÁLCULO'!$F:$F,'PLANILHA ORÇ.'!$B153))</f>
        <v>0</v>
      </c>
    </row>
    <row r="154" spans="2:22" x14ac:dyDescent="0.25">
      <c r="B154"/>
      <c r="E154" s="2" t="str">
        <f t="shared" ref="E154:E217" ca="1" si="3">IF(OFFSET(E154,0,-3)=0,"",OFFSET(E154,0,-3))</f>
        <v/>
      </c>
      <c r="F154" s="35" t="str">
        <f ca="1">IF(OR($E154="",$E154="Total Geral"),"",IF(LEN($E154)&lt;6,VLOOKUP($E154,'[1]MEMÓRIA DE CÁLCULO'!$F:$W,2,FALSE),VLOOKUP($E154,'[1]MEMÓRIA DE CÁLCULO'!$F:$W,5,FALSE)))</f>
        <v/>
      </c>
      <c r="G154" s="2" t="str">
        <f ca="1">IF(OR(ISBLANK($E154),$E154="Total Geral"),"",IF(LEN($E154)&lt;6,"",VLOOKUP($E154,'[1]MEMÓRIA DE CÁLCULO'!$F:$W,3,FALSE)))</f>
        <v/>
      </c>
      <c r="H154" s="2" t="str">
        <f ca="1">IF(OR(ISBLANK($E154),$E154="Total Geral"),"",IF(LEN($E154)&lt;6,"",VLOOKUP($E154,'[1]MEMÓRIA DE CÁLCULO'!$F:$W,4,FALSE)))</f>
        <v/>
      </c>
      <c r="I154" s="3" t="str">
        <f ca="1">IF(OR(ISBLANK($E154),$E154="Total Geral"),"",IF(LEN($E154)&lt;6,"",VLOOKUP($E154,'[1]MEMÓRIA DE CÁLCULO'!$F:$W,2,FALSE)))</f>
        <v/>
      </c>
      <c r="J154" s="3" t="str">
        <f ca="1">IF(OR(ISBLANK($E154),$E154="Total Geral"),"",IF(LEN($E154)&lt;6,"",VLOOKUP($E154,'[1]MEMÓRIA DE CÁLCULO'!$F:$W,17,FALSE)))</f>
        <v/>
      </c>
      <c r="K154" s="36" t="str">
        <f ca="1">IF(OR(ISBLANK($E154),$E154="Total Geral"),"",IF(LEN($E154)&lt;6,"",VLOOKUP($E154,'[1]MEMÓRIA DE CÁLCULO'!$F:$W,18,FALSE)))</f>
        <v/>
      </c>
      <c r="L154" s="37" t="str">
        <f ca="1">IF(OR(ISBLANK($E154),$E154="Total Geral"),"",IF(LEN($E154)&lt;6,"",VLOOKUP($E154,'[1]MEMÓRIA DE CÁLCULO'!$F:$AB,20,FALSE)))</f>
        <v/>
      </c>
      <c r="M154" s="37" t="str">
        <f ca="1">IF(OR(ISBLANK($E154),$E154="Total Geral"),"",IF(LEN($E154)&lt;6,"",VLOOKUP($E154,'[1]MEMÓRIA DE CÁLCULO'!$F:$AB,21,FALSE)))</f>
        <v/>
      </c>
      <c r="N154" s="38" t="str">
        <f ca="1">IF($E154="","",IF($E154="Total Geral",SUM(OFFSET(N154,-1,0):$N$25)/3,VLOOKUP($E154,'[1]MEMÓRIA DE CÁLCULO'!$F:$AB,22,FALSE)))</f>
        <v/>
      </c>
      <c r="O154" s="38" t="str">
        <f ca="1">IF($E154="","",IF($E154="Total Geral",SUM(OFFSET(O154,-1,0):$O$25)/3,VLOOKUP($E154,'[1]MEMÓRIA DE CÁLCULO'!$F:$AB,23,FALSE)))</f>
        <v/>
      </c>
      <c r="V154" s="3">
        <f>IF(ISBLANK($B154),0,COUNTIFS('[1]MEMÓRIA DE CÁLCULO'!$F:$F,'PLANILHA ORÇ.'!$B154))</f>
        <v>0</v>
      </c>
    </row>
    <row r="155" spans="2:22" x14ac:dyDescent="0.25">
      <c r="B155"/>
      <c r="E155" s="2" t="str">
        <f t="shared" ca="1" si="3"/>
        <v/>
      </c>
      <c r="F155" s="35" t="str">
        <f ca="1">IF(OR($E155="",$E155="Total Geral"),"",IF(LEN($E155)&lt;6,VLOOKUP($E155,'[1]MEMÓRIA DE CÁLCULO'!$F:$W,2,FALSE),VLOOKUP($E155,'[1]MEMÓRIA DE CÁLCULO'!$F:$W,5,FALSE)))</f>
        <v/>
      </c>
      <c r="G155" s="2" t="str">
        <f ca="1">IF(OR(ISBLANK($E155),$E155="Total Geral"),"",IF(LEN($E155)&lt;6,"",VLOOKUP($E155,'[1]MEMÓRIA DE CÁLCULO'!$F:$W,3,FALSE)))</f>
        <v/>
      </c>
      <c r="H155" s="2" t="str">
        <f ca="1">IF(OR(ISBLANK($E155),$E155="Total Geral"),"",IF(LEN($E155)&lt;6,"",VLOOKUP($E155,'[1]MEMÓRIA DE CÁLCULO'!$F:$W,4,FALSE)))</f>
        <v/>
      </c>
      <c r="I155" s="3" t="str">
        <f ca="1">IF(OR(ISBLANK($E155),$E155="Total Geral"),"",IF(LEN($E155)&lt;6,"",VLOOKUP($E155,'[1]MEMÓRIA DE CÁLCULO'!$F:$W,2,FALSE)))</f>
        <v/>
      </c>
      <c r="J155" s="3" t="str">
        <f ca="1">IF(OR(ISBLANK($E155),$E155="Total Geral"),"",IF(LEN($E155)&lt;6,"",VLOOKUP($E155,'[1]MEMÓRIA DE CÁLCULO'!$F:$W,17,FALSE)))</f>
        <v/>
      </c>
      <c r="K155" s="36" t="str">
        <f ca="1">IF(OR(ISBLANK($E155),$E155="Total Geral"),"",IF(LEN($E155)&lt;6,"",VLOOKUP($E155,'[1]MEMÓRIA DE CÁLCULO'!$F:$W,18,FALSE)))</f>
        <v/>
      </c>
      <c r="L155" s="37" t="str">
        <f ca="1">IF(OR(ISBLANK($E155),$E155="Total Geral"),"",IF(LEN($E155)&lt;6,"",VLOOKUP($E155,'[1]MEMÓRIA DE CÁLCULO'!$F:$AB,20,FALSE)))</f>
        <v/>
      </c>
      <c r="M155" s="37" t="str">
        <f ca="1">IF(OR(ISBLANK($E155),$E155="Total Geral"),"",IF(LEN($E155)&lt;6,"",VLOOKUP($E155,'[1]MEMÓRIA DE CÁLCULO'!$F:$AB,21,FALSE)))</f>
        <v/>
      </c>
      <c r="N155" s="38" t="str">
        <f ca="1">IF($E155="","",IF($E155="Total Geral",SUM(OFFSET(N155,-1,0):$N$25)/3,VLOOKUP($E155,'[1]MEMÓRIA DE CÁLCULO'!$F:$AB,22,FALSE)))</f>
        <v/>
      </c>
      <c r="O155" s="38" t="str">
        <f ca="1">IF($E155="","",IF($E155="Total Geral",SUM(OFFSET(O155,-1,0):$O$25)/3,VLOOKUP($E155,'[1]MEMÓRIA DE CÁLCULO'!$F:$AB,23,FALSE)))</f>
        <v/>
      </c>
      <c r="V155" s="3">
        <f>IF(ISBLANK($B155),0,COUNTIFS('[1]MEMÓRIA DE CÁLCULO'!$F:$F,'PLANILHA ORÇ.'!$B155))</f>
        <v>0</v>
      </c>
    </row>
    <row r="156" spans="2:22" x14ac:dyDescent="0.25">
      <c r="B156"/>
      <c r="E156" s="2" t="str">
        <f t="shared" ca="1" si="3"/>
        <v/>
      </c>
      <c r="F156" s="35" t="str">
        <f ca="1">IF(OR($E156="",$E156="Total Geral"),"",IF(LEN($E156)&lt;6,VLOOKUP($E156,'[1]MEMÓRIA DE CÁLCULO'!$F:$W,2,FALSE),VLOOKUP($E156,'[1]MEMÓRIA DE CÁLCULO'!$F:$W,5,FALSE)))</f>
        <v/>
      </c>
      <c r="G156" s="2" t="str">
        <f ca="1">IF(OR(ISBLANK($E156),$E156="Total Geral"),"",IF(LEN($E156)&lt;6,"",VLOOKUP($E156,'[1]MEMÓRIA DE CÁLCULO'!$F:$W,3,FALSE)))</f>
        <v/>
      </c>
      <c r="H156" s="2" t="str">
        <f ca="1">IF(OR(ISBLANK($E156),$E156="Total Geral"),"",IF(LEN($E156)&lt;6,"",VLOOKUP($E156,'[1]MEMÓRIA DE CÁLCULO'!$F:$W,4,FALSE)))</f>
        <v/>
      </c>
      <c r="I156" s="3" t="str">
        <f ca="1">IF(OR(ISBLANK($E156),$E156="Total Geral"),"",IF(LEN($E156)&lt;6,"",VLOOKUP($E156,'[1]MEMÓRIA DE CÁLCULO'!$F:$W,2,FALSE)))</f>
        <v/>
      </c>
      <c r="J156" s="3" t="str">
        <f ca="1">IF(OR(ISBLANK($E156),$E156="Total Geral"),"",IF(LEN($E156)&lt;6,"",VLOOKUP($E156,'[1]MEMÓRIA DE CÁLCULO'!$F:$W,17,FALSE)))</f>
        <v/>
      </c>
      <c r="K156" s="36" t="str">
        <f ca="1">IF(OR(ISBLANK($E156),$E156="Total Geral"),"",IF(LEN($E156)&lt;6,"",VLOOKUP($E156,'[1]MEMÓRIA DE CÁLCULO'!$F:$W,18,FALSE)))</f>
        <v/>
      </c>
      <c r="L156" s="37" t="str">
        <f ca="1">IF(OR(ISBLANK($E156),$E156="Total Geral"),"",IF(LEN($E156)&lt;6,"",VLOOKUP($E156,'[1]MEMÓRIA DE CÁLCULO'!$F:$AB,20,FALSE)))</f>
        <v/>
      </c>
      <c r="M156" s="37" t="str">
        <f ca="1">IF(OR(ISBLANK($E156),$E156="Total Geral"),"",IF(LEN($E156)&lt;6,"",VLOOKUP($E156,'[1]MEMÓRIA DE CÁLCULO'!$F:$AB,21,FALSE)))</f>
        <v/>
      </c>
      <c r="N156" s="38" t="str">
        <f ca="1">IF($E156="","",IF($E156="Total Geral",SUM(OFFSET(N156,-1,0):$N$25)/3,VLOOKUP($E156,'[1]MEMÓRIA DE CÁLCULO'!$F:$AB,22,FALSE)))</f>
        <v/>
      </c>
      <c r="O156" s="38" t="str">
        <f ca="1">IF($E156="","",IF($E156="Total Geral",SUM(OFFSET(O156,-1,0):$O$25)/3,VLOOKUP($E156,'[1]MEMÓRIA DE CÁLCULO'!$F:$AB,23,FALSE)))</f>
        <v/>
      </c>
      <c r="V156" s="3">
        <f>IF(ISBLANK($B156),0,COUNTIFS('[1]MEMÓRIA DE CÁLCULO'!$F:$F,'PLANILHA ORÇ.'!$B156))</f>
        <v>0</v>
      </c>
    </row>
    <row r="157" spans="2:22" x14ac:dyDescent="0.25">
      <c r="B157"/>
      <c r="E157" s="2" t="str">
        <f t="shared" ca="1" si="3"/>
        <v/>
      </c>
      <c r="F157" s="35" t="str">
        <f ca="1">IF(OR($E157="",$E157="Total Geral"),"",IF(LEN($E157)&lt;6,VLOOKUP($E157,'[1]MEMÓRIA DE CÁLCULO'!$F:$W,2,FALSE),VLOOKUP($E157,'[1]MEMÓRIA DE CÁLCULO'!$F:$W,5,FALSE)))</f>
        <v/>
      </c>
      <c r="G157" s="2" t="str">
        <f ca="1">IF(OR(ISBLANK($E157),$E157="Total Geral"),"",IF(LEN($E157)&lt;6,"",VLOOKUP($E157,'[1]MEMÓRIA DE CÁLCULO'!$F:$W,3,FALSE)))</f>
        <v/>
      </c>
      <c r="H157" s="2" t="str">
        <f ca="1">IF(OR(ISBLANK($E157),$E157="Total Geral"),"",IF(LEN($E157)&lt;6,"",VLOOKUP($E157,'[1]MEMÓRIA DE CÁLCULO'!$F:$W,4,FALSE)))</f>
        <v/>
      </c>
      <c r="I157" s="3" t="str">
        <f ca="1">IF(OR(ISBLANK($E157),$E157="Total Geral"),"",IF(LEN($E157)&lt;6,"",VLOOKUP($E157,'[1]MEMÓRIA DE CÁLCULO'!$F:$W,2,FALSE)))</f>
        <v/>
      </c>
      <c r="J157" s="3" t="str">
        <f ca="1">IF(OR(ISBLANK($E157),$E157="Total Geral"),"",IF(LEN($E157)&lt;6,"",VLOOKUP($E157,'[1]MEMÓRIA DE CÁLCULO'!$F:$W,17,FALSE)))</f>
        <v/>
      </c>
      <c r="K157" s="36" t="str">
        <f ca="1">IF(OR(ISBLANK($E157),$E157="Total Geral"),"",IF(LEN($E157)&lt;6,"",VLOOKUP($E157,'[1]MEMÓRIA DE CÁLCULO'!$F:$W,18,FALSE)))</f>
        <v/>
      </c>
      <c r="L157" s="37" t="str">
        <f ca="1">IF(OR(ISBLANK($E157),$E157="Total Geral"),"",IF(LEN($E157)&lt;6,"",VLOOKUP($E157,'[1]MEMÓRIA DE CÁLCULO'!$F:$AB,20,FALSE)))</f>
        <v/>
      </c>
      <c r="M157" s="37" t="str">
        <f ca="1">IF(OR(ISBLANK($E157),$E157="Total Geral"),"",IF(LEN($E157)&lt;6,"",VLOOKUP($E157,'[1]MEMÓRIA DE CÁLCULO'!$F:$AB,21,FALSE)))</f>
        <v/>
      </c>
      <c r="N157" s="38" t="str">
        <f ca="1">IF($E157="","",IF($E157="Total Geral",SUM(OFFSET(N157,-1,0):$N$25)/3,VLOOKUP($E157,'[1]MEMÓRIA DE CÁLCULO'!$F:$AB,22,FALSE)))</f>
        <v/>
      </c>
      <c r="O157" s="38" t="str">
        <f ca="1">IF($E157="","",IF($E157="Total Geral",SUM(OFFSET(O157,-1,0):$O$25)/3,VLOOKUP($E157,'[1]MEMÓRIA DE CÁLCULO'!$F:$AB,23,FALSE)))</f>
        <v/>
      </c>
      <c r="V157" s="3">
        <f>IF(ISBLANK($B157),0,COUNTIFS('[1]MEMÓRIA DE CÁLCULO'!$F:$F,'PLANILHA ORÇ.'!$B157))</f>
        <v>0</v>
      </c>
    </row>
    <row r="158" spans="2:22" x14ac:dyDescent="0.25">
      <c r="B158"/>
      <c r="E158" s="2" t="str">
        <f t="shared" ca="1" si="3"/>
        <v/>
      </c>
      <c r="F158" s="35" t="str">
        <f ca="1">IF(OR($E158="",$E158="Total Geral"),"",IF(LEN($E158)&lt;6,VLOOKUP($E158,'[1]MEMÓRIA DE CÁLCULO'!$F:$W,2,FALSE),VLOOKUP($E158,'[1]MEMÓRIA DE CÁLCULO'!$F:$W,5,FALSE)))</f>
        <v/>
      </c>
      <c r="G158" s="2" t="str">
        <f ca="1">IF(OR(ISBLANK($E158),$E158="Total Geral"),"",IF(LEN($E158)&lt;6,"",VLOOKUP($E158,'[1]MEMÓRIA DE CÁLCULO'!$F:$W,3,FALSE)))</f>
        <v/>
      </c>
      <c r="H158" s="2" t="str">
        <f ca="1">IF(OR(ISBLANK($E158),$E158="Total Geral"),"",IF(LEN($E158)&lt;6,"",VLOOKUP($E158,'[1]MEMÓRIA DE CÁLCULO'!$F:$W,4,FALSE)))</f>
        <v/>
      </c>
      <c r="I158" s="3" t="str">
        <f ca="1">IF(OR(ISBLANK($E158),$E158="Total Geral"),"",IF(LEN($E158)&lt;6,"",VLOOKUP($E158,'[1]MEMÓRIA DE CÁLCULO'!$F:$W,2,FALSE)))</f>
        <v/>
      </c>
      <c r="J158" s="3" t="str">
        <f ca="1">IF(OR(ISBLANK($E158),$E158="Total Geral"),"",IF(LEN($E158)&lt;6,"",VLOOKUP($E158,'[1]MEMÓRIA DE CÁLCULO'!$F:$W,17,FALSE)))</f>
        <v/>
      </c>
      <c r="K158" s="36" t="str">
        <f ca="1">IF(OR(ISBLANK($E158),$E158="Total Geral"),"",IF(LEN($E158)&lt;6,"",VLOOKUP($E158,'[1]MEMÓRIA DE CÁLCULO'!$F:$W,18,FALSE)))</f>
        <v/>
      </c>
      <c r="L158" s="37" t="str">
        <f ca="1">IF(OR(ISBLANK($E158),$E158="Total Geral"),"",IF(LEN($E158)&lt;6,"",VLOOKUP($E158,'[1]MEMÓRIA DE CÁLCULO'!$F:$AB,20,FALSE)))</f>
        <v/>
      </c>
      <c r="M158" s="37" t="str">
        <f ca="1">IF(OR(ISBLANK($E158),$E158="Total Geral"),"",IF(LEN($E158)&lt;6,"",VLOOKUP($E158,'[1]MEMÓRIA DE CÁLCULO'!$F:$AB,21,FALSE)))</f>
        <v/>
      </c>
      <c r="N158" s="38" t="str">
        <f ca="1">IF($E158="","",IF($E158="Total Geral",SUM(OFFSET(N158,-1,0):$N$25)/3,VLOOKUP($E158,'[1]MEMÓRIA DE CÁLCULO'!$F:$AB,22,FALSE)))</f>
        <v/>
      </c>
      <c r="O158" s="38" t="str">
        <f ca="1">IF($E158="","",IF($E158="Total Geral",SUM(OFFSET(O158,-1,0):$O$25)/3,VLOOKUP($E158,'[1]MEMÓRIA DE CÁLCULO'!$F:$AB,23,FALSE)))</f>
        <v/>
      </c>
      <c r="V158" s="3">
        <f>IF(ISBLANK($B158),0,COUNTIFS('[1]MEMÓRIA DE CÁLCULO'!$F:$F,'PLANILHA ORÇ.'!$B158))</f>
        <v>0</v>
      </c>
    </row>
    <row r="159" spans="2:22" x14ac:dyDescent="0.25">
      <c r="B159"/>
      <c r="E159" s="2" t="str">
        <f t="shared" ca="1" si="3"/>
        <v/>
      </c>
      <c r="F159" s="35" t="str">
        <f ca="1">IF(OR($E159="",$E159="Total Geral"),"",IF(LEN($E159)&lt;6,VLOOKUP($E159,'[1]MEMÓRIA DE CÁLCULO'!$F:$W,2,FALSE),VLOOKUP($E159,'[1]MEMÓRIA DE CÁLCULO'!$F:$W,5,FALSE)))</f>
        <v/>
      </c>
      <c r="G159" s="2" t="str">
        <f ca="1">IF(OR(ISBLANK($E159),$E159="Total Geral"),"",IF(LEN($E159)&lt;6,"",VLOOKUP($E159,'[1]MEMÓRIA DE CÁLCULO'!$F:$W,3,FALSE)))</f>
        <v/>
      </c>
      <c r="H159" s="2" t="str">
        <f ca="1">IF(OR(ISBLANK($E159),$E159="Total Geral"),"",IF(LEN($E159)&lt;6,"",VLOOKUP($E159,'[1]MEMÓRIA DE CÁLCULO'!$F:$W,4,FALSE)))</f>
        <v/>
      </c>
      <c r="I159" s="3" t="str">
        <f ca="1">IF(OR(ISBLANK($E159),$E159="Total Geral"),"",IF(LEN($E159)&lt;6,"",VLOOKUP($E159,'[1]MEMÓRIA DE CÁLCULO'!$F:$W,2,FALSE)))</f>
        <v/>
      </c>
      <c r="J159" s="3" t="str">
        <f ca="1">IF(OR(ISBLANK($E159),$E159="Total Geral"),"",IF(LEN($E159)&lt;6,"",VLOOKUP($E159,'[1]MEMÓRIA DE CÁLCULO'!$F:$W,17,FALSE)))</f>
        <v/>
      </c>
      <c r="K159" s="36" t="str">
        <f ca="1">IF(OR(ISBLANK($E159),$E159="Total Geral"),"",IF(LEN($E159)&lt;6,"",VLOOKUP($E159,'[1]MEMÓRIA DE CÁLCULO'!$F:$W,18,FALSE)))</f>
        <v/>
      </c>
      <c r="L159" s="37" t="str">
        <f ca="1">IF(OR(ISBLANK($E159),$E159="Total Geral"),"",IF(LEN($E159)&lt;6,"",VLOOKUP($E159,'[1]MEMÓRIA DE CÁLCULO'!$F:$AB,20,FALSE)))</f>
        <v/>
      </c>
      <c r="M159" s="37" t="str">
        <f ca="1">IF(OR(ISBLANK($E159),$E159="Total Geral"),"",IF(LEN($E159)&lt;6,"",VLOOKUP($E159,'[1]MEMÓRIA DE CÁLCULO'!$F:$AB,21,FALSE)))</f>
        <v/>
      </c>
      <c r="N159" s="38" t="str">
        <f ca="1">IF($E159="","",IF($E159="Total Geral",SUM(OFFSET(N159,-1,0):$N$25)/3,VLOOKUP($E159,'[1]MEMÓRIA DE CÁLCULO'!$F:$AB,22,FALSE)))</f>
        <v/>
      </c>
      <c r="O159" s="38" t="str">
        <f ca="1">IF($E159="","",IF($E159="Total Geral",SUM(OFFSET(O159,-1,0):$O$25)/3,VLOOKUP($E159,'[1]MEMÓRIA DE CÁLCULO'!$F:$AB,23,FALSE)))</f>
        <v/>
      </c>
      <c r="V159" s="3">
        <f>IF(ISBLANK($B159),0,COUNTIFS('[1]MEMÓRIA DE CÁLCULO'!$F:$F,'PLANILHA ORÇ.'!$B159))</f>
        <v>0</v>
      </c>
    </row>
    <row r="160" spans="2:22" x14ac:dyDescent="0.25">
      <c r="B160"/>
      <c r="E160" s="2" t="str">
        <f t="shared" ca="1" si="3"/>
        <v/>
      </c>
      <c r="F160" s="35" t="str">
        <f ca="1">IF(OR($E160="",$E160="Total Geral"),"",IF(LEN($E160)&lt;6,VLOOKUP($E160,'[1]MEMÓRIA DE CÁLCULO'!$F:$W,2,FALSE),VLOOKUP($E160,'[1]MEMÓRIA DE CÁLCULO'!$F:$W,5,FALSE)))</f>
        <v/>
      </c>
      <c r="G160" s="2" t="str">
        <f ca="1">IF(OR(ISBLANK($E160),$E160="Total Geral"),"",IF(LEN($E160)&lt;6,"",VLOOKUP($E160,'[1]MEMÓRIA DE CÁLCULO'!$F:$W,3,FALSE)))</f>
        <v/>
      </c>
      <c r="H160" s="2" t="str">
        <f ca="1">IF(OR(ISBLANK($E160),$E160="Total Geral"),"",IF(LEN($E160)&lt;6,"",VLOOKUP($E160,'[1]MEMÓRIA DE CÁLCULO'!$F:$W,4,FALSE)))</f>
        <v/>
      </c>
      <c r="I160" s="3" t="str">
        <f ca="1">IF(OR(ISBLANK($E160),$E160="Total Geral"),"",IF(LEN($E160)&lt;6,"",VLOOKUP($E160,'[1]MEMÓRIA DE CÁLCULO'!$F:$W,2,FALSE)))</f>
        <v/>
      </c>
      <c r="J160" s="3" t="str">
        <f ca="1">IF(OR(ISBLANK($E160),$E160="Total Geral"),"",IF(LEN($E160)&lt;6,"",VLOOKUP($E160,'[1]MEMÓRIA DE CÁLCULO'!$F:$W,17,FALSE)))</f>
        <v/>
      </c>
      <c r="K160" s="36" t="str">
        <f ca="1">IF(OR(ISBLANK($E160),$E160="Total Geral"),"",IF(LEN($E160)&lt;6,"",VLOOKUP($E160,'[1]MEMÓRIA DE CÁLCULO'!$F:$W,18,FALSE)))</f>
        <v/>
      </c>
      <c r="L160" s="37" t="str">
        <f ca="1">IF(OR(ISBLANK($E160),$E160="Total Geral"),"",IF(LEN($E160)&lt;6,"",VLOOKUP($E160,'[1]MEMÓRIA DE CÁLCULO'!$F:$AB,20,FALSE)))</f>
        <v/>
      </c>
      <c r="M160" s="37" t="str">
        <f ca="1">IF(OR(ISBLANK($E160),$E160="Total Geral"),"",IF(LEN($E160)&lt;6,"",VLOOKUP($E160,'[1]MEMÓRIA DE CÁLCULO'!$F:$AB,21,FALSE)))</f>
        <v/>
      </c>
      <c r="N160" s="38" t="str">
        <f ca="1">IF($E160="","",IF($E160="Total Geral",SUM(OFFSET(N160,-1,0):$N$25)/3,VLOOKUP($E160,'[1]MEMÓRIA DE CÁLCULO'!$F:$AB,22,FALSE)))</f>
        <v/>
      </c>
      <c r="O160" s="38" t="str">
        <f ca="1">IF($E160="","",IF($E160="Total Geral",SUM(OFFSET(O160,-1,0):$O$25)/3,VLOOKUP($E160,'[1]MEMÓRIA DE CÁLCULO'!$F:$AB,23,FALSE)))</f>
        <v/>
      </c>
      <c r="V160" s="3">
        <f>IF(ISBLANK($B160),0,COUNTIFS('[1]MEMÓRIA DE CÁLCULO'!$F:$F,'PLANILHA ORÇ.'!$B160))</f>
        <v>0</v>
      </c>
    </row>
    <row r="161" spans="2:22" x14ac:dyDescent="0.25">
      <c r="B161"/>
      <c r="E161" s="2" t="str">
        <f t="shared" ca="1" si="3"/>
        <v/>
      </c>
      <c r="F161" s="35" t="str">
        <f ca="1">IF(OR($E161="",$E161="Total Geral"),"",IF(LEN($E161)&lt;6,VLOOKUP($E161,'[1]MEMÓRIA DE CÁLCULO'!$F:$W,2,FALSE),VLOOKUP($E161,'[1]MEMÓRIA DE CÁLCULO'!$F:$W,5,FALSE)))</f>
        <v/>
      </c>
      <c r="G161" s="2" t="str">
        <f ca="1">IF(OR(ISBLANK($E161),$E161="Total Geral"),"",IF(LEN($E161)&lt;6,"",VLOOKUP($E161,'[1]MEMÓRIA DE CÁLCULO'!$F:$W,3,FALSE)))</f>
        <v/>
      </c>
      <c r="H161" s="2" t="str">
        <f ca="1">IF(OR(ISBLANK($E161),$E161="Total Geral"),"",IF(LEN($E161)&lt;6,"",VLOOKUP($E161,'[1]MEMÓRIA DE CÁLCULO'!$F:$W,4,FALSE)))</f>
        <v/>
      </c>
      <c r="I161" s="3" t="str">
        <f ca="1">IF(OR(ISBLANK($E161),$E161="Total Geral"),"",IF(LEN($E161)&lt;6,"",VLOOKUP($E161,'[1]MEMÓRIA DE CÁLCULO'!$F:$W,2,FALSE)))</f>
        <v/>
      </c>
      <c r="J161" s="3" t="str">
        <f ca="1">IF(OR(ISBLANK($E161),$E161="Total Geral"),"",IF(LEN($E161)&lt;6,"",VLOOKUP($E161,'[1]MEMÓRIA DE CÁLCULO'!$F:$W,17,FALSE)))</f>
        <v/>
      </c>
      <c r="K161" s="36" t="str">
        <f ca="1">IF(OR(ISBLANK($E161),$E161="Total Geral"),"",IF(LEN($E161)&lt;6,"",VLOOKUP($E161,'[1]MEMÓRIA DE CÁLCULO'!$F:$W,18,FALSE)))</f>
        <v/>
      </c>
      <c r="L161" s="37" t="str">
        <f ca="1">IF(OR(ISBLANK($E161),$E161="Total Geral"),"",IF(LEN($E161)&lt;6,"",VLOOKUP($E161,'[1]MEMÓRIA DE CÁLCULO'!$F:$AB,20,FALSE)))</f>
        <v/>
      </c>
      <c r="M161" s="37" t="str">
        <f ca="1">IF(OR(ISBLANK($E161),$E161="Total Geral"),"",IF(LEN($E161)&lt;6,"",VLOOKUP($E161,'[1]MEMÓRIA DE CÁLCULO'!$F:$AB,21,FALSE)))</f>
        <v/>
      </c>
      <c r="N161" s="38" t="str">
        <f ca="1">IF($E161="","",IF($E161="Total Geral",SUM(OFFSET(N161,-1,0):$N$25)/3,VLOOKUP($E161,'[1]MEMÓRIA DE CÁLCULO'!$F:$AB,22,FALSE)))</f>
        <v/>
      </c>
      <c r="O161" s="38" t="str">
        <f ca="1">IF($E161="","",IF($E161="Total Geral",SUM(OFFSET(O161,-1,0):$O$25)/3,VLOOKUP($E161,'[1]MEMÓRIA DE CÁLCULO'!$F:$AB,23,FALSE)))</f>
        <v/>
      </c>
      <c r="V161" s="3">
        <f>IF(ISBLANK($B161),0,COUNTIFS('[1]MEMÓRIA DE CÁLCULO'!$F:$F,'PLANILHA ORÇ.'!$B161))</f>
        <v>0</v>
      </c>
    </row>
    <row r="162" spans="2:22" x14ac:dyDescent="0.25">
      <c r="B162"/>
      <c r="E162" s="2" t="str">
        <f t="shared" ca="1" si="3"/>
        <v/>
      </c>
      <c r="F162" s="35" t="str">
        <f ca="1">IF(OR($E162="",$E162="Total Geral"),"",IF(LEN($E162)&lt;6,VLOOKUP($E162,'[1]MEMÓRIA DE CÁLCULO'!$F:$W,2,FALSE),VLOOKUP($E162,'[1]MEMÓRIA DE CÁLCULO'!$F:$W,5,FALSE)))</f>
        <v/>
      </c>
      <c r="G162" s="2" t="str">
        <f ca="1">IF(OR(ISBLANK($E162),$E162="Total Geral"),"",IF(LEN($E162)&lt;6,"",VLOOKUP($E162,'[1]MEMÓRIA DE CÁLCULO'!$F:$W,3,FALSE)))</f>
        <v/>
      </c>
      <c r="H162" s="2" t="str">
        <f ca="1">IF(OR(ISBLANK($E162),$E162="Total Geral"),"",IF(LEN($E162)&lt;6,"",VLOOKUP($E162,'[1]MEMÓRIA DE CÁLCULO'!$F:$W,4,FALSE)))</f>
        <v/>
      </c>
      <c r="I162" s="3" t="str">
        <f ca="1">IF(OR(ISBLANK($E162),$E162="Total Geral"),"",IF(LEN($E162)&lt;6,"",VLOOKUP($E162,'[1]MEMÓRIA DE CÁLCULO'!$F:$W,2,FALSE)))</f>
        <v/>
      </c>
      <c r="J162" s="3" t="str">
        <f ca="1">IF(OR(ISBLANK($E162),$E162="Total Geral"),"",IF(LEN($E162)&lt;6,"",VLOOKUP($E162,'[1]MEMÓRIA DE CÁLCULO'!$F:$W,17,FALSE)))</f>
        <v/>
      </c>
      <c r="K162" s="36" t="str">
        <f ca="1">IF(OR(ISBLANK($E162),$E162="Total Geral"),"",IF(LEN($E162)&lt;6,"",VLOOKUP($E162,'[1]MEMÓRIA DE CÁLCULO'!$F:$W,18,FALSE)))</f>
        <v/>
      </c>
      <c r="L162" s="37" t="str">
        <f ca="1">IF(OR(ISBLANK($E162),$E162="Total Geral"),"",IF(LEN($E162)&lt;6,"",VLOOKUP($E162,'[1]MEMÓRIA DE CÁLCULO'!$F:$AB,20,FALSE)))</f>
        <v/>
      </c>
      <c r="M162" s="37" t="str">
        <f ca="1">IF(OR(ISBLANK($E162),$E162="Total Geral"),"",IF(LEN($E162)&lt;6,"",VLOOKUP($E162,'[1]MEMÓRIA DE CÁLCULO'!$F:$AB,21,FALSE)))</f>
        <v/>
      </c>
      <c r="N162" s="38" t="str">
        <f ca="1">IF($E162="","",IF($E162="Total Geral",SUM(OFFSET(N162,-1,0):$N$25)/3,VLOOKUP($E162,'[1]MEMÓRIA DE CÁLCULO'!$F:$AB,22,FALSE)))</f>
        <v/>
      </c>
      <c r="O162" s="38" t="str">
        <f ca="1">IF($E162="","",IF($E162="Total Geral",SUM(OFFSET(O162,-1,0):$O$25)/3,VLOOKUP($E162,'[1]MEMÓRIA DE CÁLCULO'!$F:$AB,23,FALSE)))</f>
        <v/>
      </c>
      <c r="V162" s="3">
        <f>IF(ISBLANK($B162),0,COUNTIFS('[1]MEMÓRIA DE CÁLCULO'!$F:$F,'PLANILHA ORÇ.'!$B162))</f>
        <v>0</v>
      </c>
    </row>
    <row r="163" spans="2:22" x14ac:dyDescent="0.25">
      <c r="B163"/>
      <c r="E163" s="2" t="str">
        <f t="shared" ca="1" si="3"/>
        <v/>
      </c>
      <c r="F163" s="35" t="str">
        <f ca="1">IF(OR($E163="",$E163="Total Geral"),"",IF(LEN($E163)&lt;6,VLOOKUP($E163,'[1]MEMÓRIA DE CÁLCULO'!$F:$W,2,FALSE),VLOOKUP($E163,'[1]MEMÓRIA DE CÁLCULO'!$F:$W,5,FALSE)))</f>
        <v/>
      </c>
      <c r="G163" s="2" t="str">
        <f ca="1">IF(OR(ISBLANK($E163),$E163="Total Geral"),"",IF(LEN($E163)&lt;6,"",VLOOKUP($E163,'[1]MEMÓRIA DE CÁLCULO'!$F:$W,3,FALSE)))</f>
        <v/>
      </c>
      <c r="H163" s="2" t="str">
        <f ca="1">IF(OR(ISBLANK($E163),$E163="Total Geral"),"",IF(LEN($E163)&lt;6,"",VLOOKUP($E163,'[1]MEMÓRIA DE CÁLCULO'!$F:$W,4,FALSE)))</f>
        <v/>
      </c>
      <c r="I163" s="3" t="str">
        <f ca="1">IF(OR(ISBLANK($E163),$E163="Total Geral"),"",IF(LEN($E163)&lt;6,"",VLOOKUP($E163,'[1]MEMÓRIA DE CÁLCULO'!$F:$W,2,FALSE)))</f>
        <v/>
      </c>
      <c r="J163" s="3" t="str">
        <f ca="1">IF(OR(ISBLANK($E163),$E163="Total Geral"),"",IF(LEN($E163)&lt;6,"",VLOOKUP($E163,'[1]MEMÓRIA DE CÁLCULO'!$F:$W,17,FALSE)))</f>
        <v/>
      </c>
      <c r="K163" s="36" t="str">
        <f ca="1">IF(OR(ISBLANK($E163),$E163="Total Geral"),"",IF(LEN($E163)&lt;6,"",VLOOKUP($E163,'[1]MEMÓRIA DE CÁLCULO'!$F:$W,18,FALSE)))</f>
        <v/>
      </c>
      <c r="L163" s="37" t="str">
        <f ca="1">IF(OR(ISBLANK($E163),$E163="Total Geral"),"",IF(LEN($E163)&lt;6,"",VLOOKUP($E163,'[1]MEMÓRIA DE CÁLCULO'!$F:$AB,20,FALSE)))</f>
        <v/>
      </c>
      <c r="M163" s="37" t="str">
        <f ca="1">IF(OR(ISBLANK($E163),$E163="Total Geral"),"",IF(LEN($E163)&lt;6,"",VLOOKUP($E163,'[1]MEMÓRIA DE CÁLCULO'!$F:$AB,21,FALSE)))</f>
        <v/>
      </c>
      <c r="N163" s="38" t="str">
        <f ca="1">IF($E163="","",IF($E163="Total Geral",SUM(OFFSET(N163,-1,0):$N$25)/3,VLOOKUP($E163,'[1]MEMÓRIA DE CÁLCULO'!$F:$AB,22,FALSE)))</f>
        <v/>
      </c>
      <c r="O163" s="38" t="str">
        <f ca="1">IF($E163="","",IF($E163="Total Geral",SUM(OFFSET(O163,-1,0):$O$25)/3,VLOOKUP($E163,'[1]MEMÓRIA DE CÁLCULO'!$F:$AB,23,FALSE)))</f>
        <v/>
      </c>
      <c r="V163" s="3">
        <f>IF(ISBLANK($B163),0,COUNTIFS('[1]MEMÓRIA DE CÁLCULO'!$F:$F,'PLANILHA ORÇ.'!$B163))</f>
        <v>0</v>
      </c>
    </row>
    <row r="164" spans="2:22" x14ac:dyDescent="0.25">
      <c r="B164"/>
      <c r="E164" s="2" t="str">
        <f t="shared" ca="1" si="3"/>
        <v/>
      </c>
      <c r="F164" s="35" t="str">
        <f ca="1">IF(OR($E164="",$E164="Total Geral"),"",IF(LEN($E164)&lt;6,VLOOKUP($E164,'[1]MEMÓRIA DE CÁLCULO'!$F:$W,2,FALSE),VLOOKUP($E164,'[1]MEMÓRIA DE CÁLCULO'!$F:$W,5,FALSE)))</f>
        <v/>
      </c>
      <c r="G164" s="2" t="str">
        <f ca="1">IF(OR(ISBLANK($E164),$E164="Total Geral"),"",IF(LEN($E164)&lt;6,"",VLOOKUP($E164,'[1]MEMÓRIA DE CÁLCULO'!$F:$W,3,FALSE)))</f>
        <v/>
      </c>
      <c r="H164" s="2" t="str">
        <f ca="1">IF(OR(ISBLANK($E164),$E164="Total Geral"),"",IF(LEN($E164)&lt;6,"",VLOOKUP($E164,'[1]MEMÓRIA DE CÁLCULO'!$F:$W,4,FALSE)))</f>
        <v/>
      </c>
      <c r="I164" s="3" t="str">
        <f ca="1">IF(OR(ISBLANK($E164),$E164="Total Geral"),"",IF(LEN($E164)&lt;6,"",VLOOKUP($E164,'[1]MEMÓRIA DE CÁLCULO'!$F:$W,2,FALSE)))</f>
        <v/>
      </c>
      <c r="J164" s="3" t="str">
        <f ca="1">IF(OR(ISBLANK($E164),$E164="Total Geral"),"",IF(LEN($E164)&lt;6,"",VLOOKUP($E164,'[1]MEMÓRIA DE CÁLCULO'!$F:$W,17,FALSE)))</f>
        <v/>
      </c>
      <c r="K164" s="36" t="str">
        <f ca="1">IF(OR(ISBLANK($E164),$E164="Total Geral"),"",IF(LEN($E164)&lt;6,"",VLOOKUP($E164,'[1]MEMÓRIA DE CÁLCULO'!$F:$W,18,FALSE)))</f>
        <v/>
      </c>
      <c r="L164" s="37" t="str">
        <f ca="1">IF(OR(ISBLANK($E164),$E164="Total Geral"),"",IF(LEN($E164)&lt;6,"",VLOOKUP($E164,'[1]MEMÓRIA DE CÁLCULO'!$F:$AB,20,FALSE)))</f>
        <v/>
      </c>
      <c r="M164" s="37" t="str">
        <f ca="1">IF(OR(ISBLANK($E164),$E164="Total Geral"),"",IF(LEN($E164)&lt;6,"",VLOOKUP($E164,'[1]MEMÓRIA DE CÁLCULO'!$F:$AB,21,FALSE)))</f>
        <v/>
      </c>
      <c r="N164" s="38" t="str">
        <f ca="1">IF($E164="","",IF($E164="Total Geral",SUM(OFFSET(N164,-1,0):$N$25)/3,VLOOKUP($E164,'[1]MEMÓRIA DE CÁLCULO'!$F:$AB,22,FALSE)))</f>
        <v/>
      </c>
      <c r="O164" s="38" t="str">
        <f ca="1">IF($E164="","",IF($E164="Total Geral",SUM(OFFSET(O164,-1,0):$O$25)/3,VLOOKUP($E164,'[1]MEMÓRIA DE CÁLCULO'!$F:$AB,23,FALSE)))</f>
        <v/>
      </c>
      <c r="V164" s="3">
        <f>IF(ISBLANK($B164),0,COUNTIFS('[1]MEMÓRIA DE CÁLCULO'!$F:$F,'PLANILHA ORÇ.'!$B164))</f>
        <v>0</v>
      </c>
    </row>
    <row r="165" spans="2:22" x14ac:dyDescent="0.25">
      <c r="B165"/>
      <c r="E165" s="2" t="str">
        <f t="shared" ca="1" si="3"/>
        <v/>
      </c>
      <c r="F165" s="35" t="str">
        <f ca="1">IF(OR($E165="",$E165="Total Geral"),"",IF(LEN($E165)&lt;6,VLOOKUP($E165,'[1]MEMÓRIA DE CÁLCULO'!$F:$W,2,FALSE),VLOOKUP($E165,'[1]MEMÓRIA DE CÁLCULO'!$F:$W,5,FALSE)))</f>
        <v/>
      </c>
      <c r="G165" s="2" t="str">
        <f ca="1">IF(OR(ISBLANK($E165),$E165="Total Geral"),"",IF(LEN($E165)&lt;6,"",VLOOKUP($E165,'[1]MEMÓRIA DE CÁLCULO'!$F:$W,3,FALSE)))</f>
        <v/>
      </c>
      <c r="H165" s="2" t="str">
        <f ca="1">IF(OR(ISBLANK($E165),$E165="Total Geral"),"",IF(LEN($E165)&lt;6,"",VLOOKUP($E165,'[1]MEMÓRIA DE CÁLCULO'!$F:$W,4,FALSE)))</f>
        <v/>
      </c>
      <c r="I165" s="3" t="str">
        <f ca="1">IF(OR(ISBLANK($E165),$E165="Total Geral"),"",IF(LEN($E165)&lt;6,"",VLOOKUP($E165,'[1]MEMÓRIA DE CÁLCULO'!$F:$W,2,FALSE)))</f>
        <v/>
      </c>
      <c r="J165" s="3" t="str">
        <f ca="1">IF(OR(ISBLANK($E165),$E165="Total Geral"),"",IF(LEN($E165)&lt;6,"",VLOOKUP($E165,'[1]MEMÓRIA DE CÁLCULO'!$F:$W,17,FALSE)))</f>
        <v/>
      </c>
      <c r="K165" s="36" t="str">
        <f ca="1">IF(OR(ISBLANK($E165),$E165="Total Geral"),"",IF(LEN($E165)&lt;6,"",VLOOKUP($E165,'[1]MEMÓRIA DE CÁLCULO'!$F:$W,18,FALSE)))</f>
        <v/>
      </c>
      <c r="L165" s="37" t="str">
        <f ca="1">IF(OR(ISBLANK($E165),$E165="Total Geral"),"",IF(LEN($E165)&lt;6,"",VLOOKUP($E165,'[1]MEMÓRIA DE CÁLCULO'!$F:$AB,20,FALSE)))</f>
        <v/>
      </c>
      <c r="M165" s="37" t="str">
        <f ca="1">IF(OR(ISBLANK($E165),$E165="Total Geral"),"",IF(LEN($E165)&lt;6,"",VLOOKUP($E165,'[1]MEMÓRIA DE CÁLCULO'!$F:$AB,21,FALSE)))</f>
        <v/>
      </c>
      <c r="N165" s="38" t="str">
        <f ca="1">IF($E165="","",IF($E165="Total Geral",SUM(OFFSET(N165,-1,0):$N$25)/3,VLOOKUP($E165,'[1]MEMÓRIA DE CÁLCULO'!$F:$AB,22,FALSE)))</f>
        <v/>
      </c>
      <c r="O165" s="38" t="str">
        <f ca="1">IF($E165="","",IF($E165="Total Geral",SUM(OFFSET(O165,-1,0):$O$25)/3,VLOOKUP($E165,'[1]MEMÓRIA DE CÁLCULO'!$F:$AB,23,FALSE)))</f>
        <v/>
      </c>
      <c r="V165" s="3">
        <f>IF(ISBLANK($B165),0,COUNTIFS('[1]MEMÓRIA DE CÁLCULO'!$F:$F,'PLANILHA ORÇ.'!$B165))</f>
        <v>0</v>
      </c>
    </row>
    <row r="166" spans="2:22" x14ac:dyDescent="0.25">
      <c r="B166"/>
      <c r="E166" s="2" t="str">
        <f t="shared" ca="1" si="3"/>
        <v/>
      </c>
      <c r="F166" s="35" t="str">
        <f ca="1">IF(OR($E166="",$E166="Total Geral"),"",IF(LEN($E166)&lt;6,VLOOKUP($E166,'[1]MEMÓRIA DE CÁLCULO'!$F:$W,2,FALSE),VLOOKUP($E166,'[1]MEMÓRIA DE CÁLCULO'!$F:$W,5,FALSE)))</f>
        <v/>
      </c>
      <c r="G166" s="2" t="str">
        <f ca="1">IF(OR(ISBLANK($E166),$E166="Total Geral"),"",IF(LEN($E166)&lt;6,"",VLOOKUP($E166,'[1]MEMÓRIA DE CÁLCULO'!$F:$W,3,FALSE)))</f>
        <v/>
      </c>
      <c r="H166" s="2" t="str">
        <f ca="1">IF(OR(ISBLANK($E166),$E166="Total Geral"),"",IF(LEN($E166)&lt;6,"",VLOOKUP($E166,'[1]MEMÓRIA DE CÁLCULO'!$F:$W,4,FALSE)))</f>
        <v/>
      </c>
      <c r="I166" s="3" t="str">
        <f ca="1">IF(OR(ISBLANK($E166),$E166="Total Geral"),"",IF(LEN($E166)&lt;6,"",VLOOKUP($E166,'[1]MEMÓRIA DE CÁLCULO'!$F:$W,2,FALSE)))</f>
        <v/>
      </c>
      <c r="J166" s="3" t="str">
        <f ca="1">IF(OR(ISBLANK($E166),$E166="Total Geral"),"",IF(LEN($E166)&lt;6,"",VLOOKUP($E166,'[1]MEMÓRIA DE CÁLCULO'!$F:$W,17,FALSE)))</f>
        <v/>
      </c>
      <c r="K166" s="36" t="str">
        <f ca="1">IF(OR(ISBLANK($E166),$E166="Total Geral"),"",IF(LEN($E166)&lt;6,"",VLOOKUP($E166,'[1]MEMÓRIA DE CÁLCULO'!$F:$W,18,FALSE)))</f>
        <v/>
      </c>
      <c r="L166" s="37" t="str">
        <f ca="1">IF(OR(ISBLANK($E166),$E166="Total Geral"),"",IF(LEN($E166)&lt;6,"",VLOOKUP($E166,'[1]MEMÓRIA DE CÁLCULO'!$F:$AB,20,FALSE)))</f>
        <v/>
      </c>
      <c r="M166" s="37" t="str">
        <f ca="1">IF(OR(ISBLANK($E166),$E166="Total Geral"),"",IF(LEN($E166)&lt;6,"",VLOOKUP($E166,'[1]MEMÓRIA DE CÁLCULO'!$F:$AB,21,FALSE)))</f>
        <v/>
      </c>
      <c r="N166" s="38" t="str">
        <f ca="1">IF($E166="","",IF($E166="Total Geral",SUM(OFFSET(N166,-1,0):$N$25)/3,VLOOKUP($E166,'[1]MEMÓRIA DE CÁLCULO'!$F:$AB,22,FALSE)))</f>
        <v/>
      </c>
      <c r="O166" s="38" t="str">
        <f ca="1">IF($E166="","",IF($E166="Total Geral",SUM(OFFSET(O166,-1,0):$O$25)/3,VLOOKUP($E166,'[1]MEMÓRIA DE CÁLCULO'!$F:$AB,23,FALSE)))</f>
        <v/>
      </c>
      <c r="V166" s="3">
        <f>IF(ISBLANK($B166),0,COUNTIFS('[1]MEMÓRIA DE CÁLCULO'!$F:$F,'PLANILHA ORÇ.'!$B166))</f>
        <v>0</v>
      </c>
    </row>
    <row r="167" spans="2:22" x14ac:dyDescent="0.25">
      <c r="B167"/>
      <c r="E167" s="2" t="str">
        <f t="shared" ca="1" si="3"/>
        <v/>
      </c>
      <c r="F167" s="35" t="str">
        <f ca="1">IF(OR($E167="",$E167="Total Geral"),"",IF(LEN($E167)&lt;6,VLOOKUP($E167,'[1]MEMÓRIA DE CÁLCULO'!$F:$W,2,FALSE),VLOOKUP($E167,'[1]MEMÓRIA DE CÁLCULO'!$F:$W,5,FALSE)))</f>
        <v/>
      </c>
      <c r="G167" s="2" t="str">
        <f ca="1">IF(OR(ISBLANK($E167),$E167="Total Geral"),"",IF(LEN($E167)&lt;6,"",VLOOKUP($E167,'[1]MEMÓRIA DE CÁLCULO'!$F:$W,3,FALSE)))</f>
        <v/>
      </c>
      <c r="H167" s="2" t="str">
        <f ca="1">IF(OR(ISBLANK($E167),$E167="Total Geral"),"",IF(LEN($E167)&lt;6,"",VLOOKUP($E167,'[1]MEMÓRIA DE CÁLCULO'!$F:$W,4,FALSE)))</f>
        <v/>
      </c>
      <c r="I167" s="3" t="str">
        <f ca="1">IF(OR(ISBLANK($E167),$E167="Total Geral"),"",IF(LEN($E167)&lt;6,"",VLOOKUP($E167,'[1]MEMÓRIA DE CÁLCULO'!$F:$W,2,FALSE)))</f>
        <v/>
      </c>
      <c r="J167" s="3" t="str">
        <f ca="1">IF(OR(ISBLANK($E167),$E167="Total Geral"),"",IF(LEN($E167)&lt;6,"",VLOOKUP($E167,'[1]MEMÓRIA DE CÁLCULO'!$F:$W,17,FALSE)))</f>
        <v/>
      </c>
      <c r="K167" s="36" t="str">
        <f ca="1">IF(OR(ISBLANK($E167),$E167="Total Geral"),"",IF(LEN($E167)&lt;6,"",VLOOKUP($E167,'[1]MEMÓRIA DE CÁLCULO'!$F:$W,18,FALSE)))</f>
        <v/>
      </c>
      <c r="L167" s="37" t="str">
        <f ca="1">IF(OR(ISBLANK($E167),$E167="Total Geral"),"",IF(LEN($E167)&lt;6,"",VLOOKUP($E167,'[1]MEMÓRIA DE CÁLCULO'!$F:$AB,20,FALSE)))</f>
        <v/>
      </c>
      <c r="M167" s="37" t="str">
        <f ca="1">IF(OR(ISBLANK($E167),$E167="Total Geral"),"",IF(LEN($E167)&lt;6,"",VLOOKUP($E167,'[1]MEMÓRIA DE CÁLCULO'!$F:$AB,21,FALSE)))</f>
        <v/>
      </c>
      <c r="N167" s="38" t="str">
        <f ca="1">IF($E167="","",IF($E167="Total Geral",SUM(OFFSET(N167,-1,0):$N$25)/3,VLOOKUP($E167,'[1]MEMÓRIA DE CÁLCULO'!$F:$AB,22,FALSE)))</f>
        <v/>
      </c>
      <c r="O167" s="38" t="str">
        <f ca="1">IF($E167="","",IF($E167="Total Geral",SUM(OFFSET(O167,-1,0):$O$25)/3,VLOOKUP($E167,'[1]MEMÓRIA DE CÁLCULO'!$F:$AB,23,FALSE)))</f>
        <v/>
      </c>
      <c r="V167" s="3">
        <f>IF(ISBLANK($B167),0,COUNTIFS('[1]MEMÓRIA DE CÁLCULO'!$F:$F,'PLANILHA ORÇ.'!$B167))</f>
        <v>0</v>
      </c>
    </row>
    <row r="168" spans="2:22" x14ac:dyDescent="0.25">
      <c r="B168"/>
      <c r="E168" s="2" t="str">
        <f t="shared" ca="1" si="3"/>
        <v/>
      </c>
      <c r="F168" s="35" t="str">
        <f ca="1">IF(OR($E168="",$E168="Total Geral"),"",IF(LEN($E168)&lt;6,VLOOKUP($E168,'[1]MEMÓRIA DE CÁLCULO'!$F:$W,2,FALSE),VLOOKUP($E168,'[1]MEMÓRIA DE CÁLCULO'!$F:$W,5,FALSE)))</f>
        <v/>
      </c>
      <c r="G168" s="2" t="str">
        <f ca="1">IF(OR(ISBLANK($E168),$E168="Total Geral"),"",IF(LEN($E168)&lt;6,"",VLOOKUP($E168,'[1]MEMÓRIA DE CÁLCULO'!$F:$W,3,FALSE)))</f>
        <v/>
      </c>
      <c r="H168" s="2" t="str">
        <f ca="1">IF(OR(ISBLANK($E168),$E168="Total Geral"),"",IF(LEN($E168)&lt;6,"",VLOOKUP($E168,'[1]MEMÓRIA DE CÁLCULO'!$F:$W,4,FALSE)))</f>
        <v/>
      </c>
      <c r="I168" s="3" t="str">
        <f ca="1">IF(OR(ISBLANK($E168),$E168="Total Geral"),"",IF(LEN($E168)&lt;6,"",VLOOKUP($E168,'[1]MEMÓRIA DE CÁLCULO'!$F:$W,2,FALSE)))</f>
        <v/>
      </c>
      <c r="J168" s="3" t="str">
        <f ca="1">IF(OR(ISBLANK($E168),$E168="Total Geral"),"",IF(LEN($E168)&lt;6,"",VLOOKUP($E168,'[1]MEMÓRIA DE CÁLCULO'!$F:$W,17,FALSE)))</f>
        <v/>
      </c>
      <c r="K168" s="36" t="str">
        <f ca="1">IF(OR(ISBLANK($E168),$E168="Total Geral"),"",IF(LEN($E168)&lt;6,"",VLOOKUP($E168,'[1]MEMÓRIA DE CÁLCULO'!$F:$W,18,FALSE)))</f>
        <v/>
      </c>
      <c r="L168" s="37" t="str">
        <f ca="1">IF(OR(ISBLANK($E168),$E168="Total Geral"),"",IF(LEN($E168)&lt;6,"",VLOOKUP($E168,'[1]MEMÓRIA DE CÁLCULO'!$F:$AB,20,FALSE)))</f>
        <v/>
      </c>
      <c r="M168" s="37" t="str">
        <f ca="1">IF(OR(ISBLANK($E168),$E168="Total Geral"),"",IF(LEN($E168)&lt;6,"",VLOOKUP($E168,'[1]MEMÓRIA DE CÁLCULO'!$F:$AB,21,FALSE)))</f>
        <v/>
      </c>
      <c r="N168" s="38" t="str">
        <f ca="1">IF($E168="","",IF($E168="Total Geral",SUM(OFFSET(N168,-1,0):$N$25)/3,VLOOKUP($E168,'[1]MEMÓRIA DE CÁLCULO'!$F:$AB,22,FALSE)))</f>
        <v/>
      </c>
      <c r="O168" s="38" t="str">
        <f ca="1">IF($E168="","",IF($E168="Total Geral",SUM(OFFSET(O168,-1,0):$O$25)/3,VLOOKUP($E168,'[1]MEMÓRIA DE CÁLCULO'!$F:$AB,23,FALSE)))</f>
        <v/>
      </c>
      <c r="V168" s="3">
        <f>IF(ISBLANK($B168),0,COUNTIFS('[1]MEMÓRIA DE CÁLCULO'!$F:$F,'PLANILHA ORÇ.'!$B168))</f>
        <v>0</v>
      </c>
    </row>
    <row r="169" spans="2:22" x14ac:dyDescent="0.25">
      <c r="B169"/>
      <c r="E169" s="2" t="str">
        <f t="shared" ca="1" si="3"/>
        <v/>
      </c>
      <c r="F169" s="35" t="str">
        <f ca="1">IF(OR($E169="",$E169="Total Geral"),"",IF(LEN($E169)&lt;6,VLOOKUP($E169,'[1]MEMÓRIA DE CÁLCULO'!$F:$W,2,FALSE),VLOOKUP($E169,'[1]MEMÓRIA DE CÁLCULO'!$F:$W,5,FALSE)))</f>
        <v/>
      </c>
      <c r="G169" s="2" t="str">
        <f ca="1">IF(OR(ISBLANK($E169),$E169="Total Geral"),"",IF(LEN($E169)&lt;6,"",VLOOKUP($E169,'[1]MEMÓRIA DE CÁLCULO'!$F:$W,3,FALSE)))</f>
        <v/>
      </c>
      <c r="H169" s="2" t="str">
        <f ca="1">IF(OR(ISBLANK($E169),$E169="Total Geral"),"",IF(LEN($E169)&lt;6,"",VLOOKUP($E169,'[1]MEMÓRIA DE CÁLCULO'!$F:$W,4,FALSE)))</f>
        <v/>
      </c>
      <c r="I169" s="3" t="str">
        <f ca="1">IF(OR(ISBLANK($E169),$E169="Total Geral"),"",IF(LEN($E169)&lt;6,"",VLOOKUP($E169,'[1]MEMÓRIA DE CÁLCULO'!$F:$W,2,FALSE)))</f>
        <v/>
      </c>
      <c r="J169" s="3" t="str">
        <f ca="1">IF(OR(ISBLANK($E169),$E169="Total Geral"),"",IF(LEN($E169)&lt;6,"",VLOOKUP($E169,'[1]MEMÓRIA DE CÁLCULO'!$F:$W,17,FALSE)))</f>
        <v/>
      </c>
      <c r="K169" s="36" t="str">
        <f ca="1">IF(OR(ISBLANK($E169),$E169="Total Geral"),"",IF(LEN($E169)&lt;6,"",VLOOKUP($E169,'[1]MEMÓRIA DE CÁLCULO'!$F:$W,18,FALSE)))</f>
        <v/>
      </c>
      <c r="L169" s="37" t="str">
        <f ca="1">IF(OR(ISBLANK($E169),$E169="Total Geral"),"",IF(LEN($E169)&lt;6,"",VLOOKUP($E169,'[1]MEMÓRIA DE CÁLCULO'!$F:$AB,20,FALSE)))</f>
        <v/>
      </c>
      <c r="M169" s="37" t="str">
        <f ca="1">IF(OR(ISBLANK($E169),$E169="Total Geral"),"",IF(LEN($E169)&lt;6,"",VLOOKUP($E169,'[1]MEMÓRIA DE CÁLCULO'!$F:$AB,21,FALSE)))</f>
        <v/>
      </c>
      <c r="N169" s="38" t="str">
        <f ca="1">IF($E169="","",IF($E169="Total Geral",SUM(OFFSET(N169,-1,0):$N$25)/3,VLOOKUP($E169,'[1]MEMÓRIA DE CÁLCULO'!$F:$AB,22,FALSE)))</f>
        <v/>
      </c>
      <c r="O169" s="38" t="str">
        <f ca="1">IF($E169="","",IF($E169="Total Geral",SUM(OFFSET(O169,-1,0):$O$25)/3,VLOOKUP($E169,'[1]MEMÓRIA DE CÁLCULO'!$F:$AB,23,FALSE)))</f>
        <v/>
      </c>
      <c r="V169" s="3">
        <f>IF(ISBLANK($B169),0,COUNTIFS('[1]MEMÓRIA DE CÁLCULO'!$F:$F,'PLANILHA ORÇ.'!$B169))</f>
        <v>0</v>
      </c>
    </row>
    <row r="170" spans="2:22" x14ac:dyDescent="0.25">
      <c r="B170"/>
      <c r="E170" s="2" t="str">
        <f t="shared" ca="1" si="3"/>
        <v/>
      </c>
      <c r="F170" s="35" t="str">
        <f ca="1">IF(OR($E170="",$E170="Total Geral"),"",IF(LEN($E170)&lt;6,VLOOKUP($E170,'[1]MEMÓRIA DE CÁLCULO'!$F:$W,2,FALSE),VLOOKUP($E170,'[1]MEMÓRIA DE CÁLCULO'!$F:$W,5,FALSE)))</f>
        <v/>
      </c>
      <c r="G170" s="2" t="str">
        <f ca="1">IF(OR(ISBLANK($E170),$E170="Total Geral"),"",IF(LEN($E170)&lt;6,"",VLOOKUP($E170,'[1]MEMÓRIA DE CÁLCULO'!$F:$W,3,FALSE)))</f>
        <v/>
      </c>
      <c r="H170" s="2" t="str">
        <f ca="1">IF(OR(ISBLANK($E170),$E170="Total Geral"),"",IF(LEN($E170)&lt;6,"",VLOOKUP($E170,'[1]MEMÓRIA DE CÁLCULO'!$F:$W,4,FALSE)))</f>
        <v/>
      </c>
      <c r="I170" s="3" t="str">
        <f ca="1">IF(OR(ISBLANK($E170),$E170="Total Geral"),"",IF(LEN($E170)&lt;6,"",VLOOKUP($E170,'[1]MEMÓRIA DE CÁLCULO'!$F:$W,2,FALSE)))</f>
        <v/>
      </c>
      <c r="J170" s="3" t="str">
        <f ca="1">IF(OR(ISBLANK($E170),$E170="Total Geral"),"",IF(LEN($E170)&lt;6,"",VLOOKUP($E170,'[1]MEMÓRIA DE CÁLCULO'!$F:$W,17,FALSE)))</f>
        <v/>
      </c>
      <c r="K170" s="36" t="str">
        <f ca="1">IF(OR(ISBLANK($E170),$E170="Total Geral"),"",IF(LEN($E170)&lt;6,"",VLOOKUP($E170,'[1]MEMÓRIA DE CÁLCULO'!$F:$W,18,FALSE)))</f>
        <v/>
      </c>
      <c r="L170" s="37" t="str">
        <f ca="1">IF(OR(ISBLANK($E170),$E170="Total Geral"),"",IF(LEN($E170)&lt;6,"",VLOOKUP($E170,'[1]MEMÓRIA DE CÁLCULO'!$F:$AB,20,FALSE)))</f>
        <v/>
      </c>
      <c r="M170" s="37" t="str">
        <f ca="1">IF(OR(ISBLANK($E170),$E170="Total Geral"),"",IF(LEN($E170)&lt;6,"",VLOOKUP($E170,'[1]MEMÓRIA DE CÁLCULO'!$F:$AB,21,FALSE)))</f>
        <v/>
      </c>
      <c r="N170" s="38" t="str">
        <f ca="1">IF($E170="","",IF($E170="Total Geral",SUM(OFFSET(N170,-1,0):$N$25)/3,VLOOKUP($E170,'[1]MEMÓRIA DE CÁLCULO'!$F:$AB,22,FALSE)))</f>
        <v/>
      </c>
      <c r="O170" s="38" t="str">
        <f ca="1">IF($E170="","",IF($E170="Total Geral",SUM(OFFSET(O170,-1,0):$O$25)/3,VLOOKUP($E170,'[1]MEMÓRIA DE CÁLCULO'!$F:$AB,23,FALSE)))</f>
        <v/>
      </c>
      <c r="V170" s="3">
        <f>IF(ISBLANK($B170),0,COUNTIFS('[1]MEMÓRIA DE CÁLCULO'!$F:$F,'PLANILHA ORÇ.'!$B170))</f>
        <v>0</v>
      </c>
    </row>
    <row r="171" spans="2:22" x14ac:dyDescent="0.25">
      <c r="B171"/>
      <c r="E171" s="2" t="str">
        <f t="shared" ca="1" si="3"/>
        <v/>
      </c>
      <c r="F171" s="35" t="str">
        <f ca="1">IF(OR($E171="",$E171="Total Geral"),"",IF(LEN($E171)&lt;6,VLOOKUP($E171,'[1]MEMÓRIA DE CÁLCULO'!$F:$W,2,FALSE),VLOOKUP($E171,'[1]MEMÓRIA DE CÁLCULO'!$F:$W,5,FALSE)))</f>
        <v/>
      </c>
      <c r="G171" s="2" t="str">
        <f ca="1">IF(OR(ISBLANK($E171),$E171="Total Geral"),"",IF(LEN($E171)&lt;6,"",VLOOKUP($E171,'[1]MEMÓRIA DE CÁLCULO'!$F:$W,3,FALSE)))</f>
        <v/>
      </c>
      <c r="H171" s="2" t="str">
        <f ca="1">IF(OR(ISBLANK($E171),$E171="Total Geral"),"",IF(LEN($E171)&lt;6,"",VLOOKUP($E171,'[1]MEMÓRIA DE CÁLCULO'!$F:$W,4,FALSE)))</f>
        <v/>
      </c>
      <c r="I171" s="3" t="str">
        <f ca="1">IF(OR(ISBLANK($E171),$E171="Total Geral"),"",IF(LEN($E171)&lt;6,"",VLOOKUP($E171,'[1]MEMÓRIA DE CÁLCULO'!$F:$W,2,FALSE)))</f>
        <v/>
      </c>
      <c r="J171" s="3" t="str">
        <f ca="1">IF(OR(ISBLANK($E171),$E171="Total Geral"),"",IF(LEN($E171)&lt;6,"",VLOOKUP($E171,'[1]MEMÓRIA DE CÁLCULO'!$F:$W,17,FALSE)))</f>
        <v/>
      </c>
      <c r="K171" s="36" t="str">
        <f ca="1">IF(OR(ISBLANK($E171),$E171="Total Geral"),"",IF(LEN($E171)&lt;6,"",VLOOKUP($E171,'[1]MEMÓRIA DE CÁLCULO'!$F:$W,18,FALSE)))</f>
        <v/>
      </c>
      <c r="L171" s="37" t="str">
        <f ca="1">IF(OR(ISBLANK($E171),$E171="Total Geral"),"",IF(LEN($E171)&lt;6,"",VLOOKUP($E171,'[1]MEMÓRIA DE CÁLCULO'!$F:$AB,20,FALSE)))</f>
        <v/>
      </c>
      <c r="M171" s="37" t="str">
        <f ca="1">IF(OR(ISBLANK($E171),$E171="Total Geral"),"",IF(LEN($E171)&lt;6,"",VLOOKUP($E171,'[1]MEMÓRIA DE CÁLCULO'!$F:$AB,21,FALSE)))</f>
        <v/>
      </c>
      <c r="N171" s="38" t="str">
        <f ca="1">IF($E171="","",IF($E171="Total Geral",SUM(OFFSET(N171,-1,0):$N$25)/3,VLOOKUP($E171,'[1]MEMÓRIA DE CÁLCULO'!$F:$AB,22,FALSE)))</f>
        <v/>
      </c>
      <c r="O171" s="38" t="str">
        <f ca="1">IF($E171="","",IF($E171="Total Geral",SUM(OFFSET(O171,-1,0):$O$25)/3,VLOOKUP($E171,'[1]MEMÓRIA DE CÁLCULO'!$F:$AB,23,FALSE)))</f>
        <v/>
      </c>
      <c r="V171" s="3">
        <f>IF(ISBLANK($B171),0,COUNTIFS('[1]MEMÓRIA DE CÁLCULO'!$F:$F,'PLANILHA ORÇ.'!$B171))</f>
        <v>0</v>
      </c>
    </row>
    <row r="172" spans="2:22" x14ac:dyDescent="0.25">
      <c r="B172"/>
      <c r="E172" s="2" t="str">
        <f t="shared" ca="1" si="3"/>
        <v/>
      </c>
      <c r="F172" s="35" t="str">
        <f ca="1">IF(OR($E172="",$E172="Total Geral"),"",IF(LEN($E172)&lt;6,VLOOKUP($E172,'[1]MEMÓRIA DE CÁLCULO'!$F:$W,2,FALSE),VLOOKUP($E172,'[1]MEMÓRIA DE CÁLCULO'!$F:$W,5,FALSE)))</f>
        <v/>
      </c>
      <c r="G172" s="2" t="str">
        <f ca="1">IF(OR(ISBLANK($E172),$E172="Total Geral"),"",IF(LEN($E172)&lt;6,"",VLOOKUP($E172,'[1]MEMÓRIA DE CÁLCULO'!$F:$W,3,FALSE)))</f>
        <v/>
      </c>
      <c r="H172" s="2" t="str">
        <f ca="1">IF(OR(ISBLANK($E172),$E172="Total Geral"),"",IF(LEN($E172)&lt;6,"",VLOOKUP($E172,'[1]MEMÓRIA DE CÁLCULO'!$F:$W,4,FALSE)))</f>
        <v/>
      </c>
      <c r="I172" s="3" t="str">
        <f ca="1">IF(OR(ISBLANK($E172),$E172="Total Geral"),"",IF(LEN($E172)&lt;6,"",VLOOKUP($E172,'[1]MEMÓRIA DE CÁLCULO'!$F:$W,2,FALSE)))</f>
        <v/>
      </c>
      <c r="J172" s="3" t="str">
        <f ca="1">IF(OR(ISBLANK($E172),$E172="Total Geral"),"",IF(LEN($E172)&lt;6,"",VLOOKUP($E172,'[1]MEMÓRIA DE CÁLCULO'!$F:$W,17,FALSE)))</f>
        <v/>
      </c>
      <c r="K172" s="36" t="str">
        <f ca="1">IF(OR(ISBLANK($E172),$E172="Total Geral"),"",IF(LEN($E172)&lt;6,"",VLOOKUP($E172,'[1]MEMÓRIA DE CÁLCULO'!$F:$W,18,FALSE)))</f>
        <v/>
      </c>
      <c r="L172" s="37" t="str">
        <f ca="1">IF(OR(ISBLANK($E172),$E172="Total Geral"),"",IF(LEN($E172)&lt;6,"",VLOOKUP($E172,'[1]MEMÓRIA DE CÁLCULO'!$F:$AB,20,FALSE)))</f>
        <v/>
      </c>
      <c r="M172" s="37" t="str">
        <f ca="1">IF(OR(ISBLANK($E172),$E172="Total Geral"),"",IF(LEN($E172)&lt;6,"",VLOOKUP($E172,'[1]MEMÓRIA DE CÁLCULO'!$F:$AB,21,FALSE)))</f>
        <v/>
      </c>
      <c r="N172" s="38" t="str">
        <f ca="1">IF($E172="","",IF($E172="Total Geral",SUM(OFFSET(N172,-1,0):$N$25)/3,VLOOKUP($E172,'[1]MEMÓRIA DE CÁLCULO'!$F:$AB,22,FALSE)))</f>
        <v/>
      </c>
      <c r="O172" s="38" t="str">
        <f ca="1">IF($E172="","",IF($E172="Total Geral",SUM(OFFSET(O172,-1,0):$O$25)/3,VLOOKUP($E172,'[1]MEMÓRIA DE CÁLCULO'!$F:$AB,23,FALSE)))</f>
        <v/>
      </c>
      <c r="V172" s="3">
        <f>IF(ISBLANK($B172),0,COUNTIFS('[1]MEMÓRIA DE CÁLCULO'!$F:$F,'PLANILHA ORÇ.'!$B172))</f>
        <v>0</v>
      </c>
    </row>
    <row r="173" spans="2:22" x14ac:dyDescent="0.25">
      <c r="B173"/>
      <c r="E173" s="2" t="str">
        <f t="shared" ca="1" si="3"/>
        <v/>
      </c>
      <c r="F173" s="35" t="str">
        <f ca="1">IF(OR($E173="",$E173="Total Geral"),"",IF(LEN($E173)&lt;6,VLOOKUP($E173,'[1]MEMÓRIA DE CÁLCULO'!$F:$W,2,FALSE),VLOOKUP($E173,'[1]MEMÓRIA DE CÁLCULO'!$F:$W,5,FALSE)))</f>
        <v/>
      </c>
      <c r="G173" s="2" t="str">
        <f ca="1">IF(OR(ISBLANK($E173),$E173="Total Geral"),"",IF(LEN($E173)&lt;6,"",VLOOKUP($E173,'[1]MEMÓRIA DE CÁLCULO'!$F:$W,3,FALSE)))</f>
        <v/>
      </c>
      <c r="H173" s="2" t="str">
        <f ca="1">IF(OR(ISBLANK($E173),$E173="Total Geral"),"",IF(LEN($E173)&lt;6,"",VLOOKUP($E173,'[1]MEMÓRIA DE CÁLCULO'!$F:$W,4,FALSE)))</f>
        <v/>
      </c>
      <c r="I173" s="3" t="str">
        <f ca="1">IF(OR(ISBLANK($E173),$E173="Total Geral"),"",IF(LEN($E173)&lt;6,"",VLOOKUP($E173,'[1]MEMÓRIA DE CÁLCULO'!$F:$W,2,FALSE)))</f>
        <v/>
      </c>
      <c r="J173" s="3" t="str">
        <f ca="1">IF(OR(ISBLANK($E173),$E173="Total Geral"),"",IF(LEN($E173)&lt;6,"",VLOOKUP($E173,'[1]MEMÓRIA DE CÁLCULO'!$F:$W,17,FALSE)))</f>
        <v/>
      </c>
      <c r="K173" s="36" t="str">
        <f ca="1">IF(OR(ISBLANK($E173),$E173="Total Geral"),"",IF(LEN($E173)&lt;6,"",VLOOKUP($E173,'[1]MEMÓRIA DE CÁLCULO'!$F:$W,18,FALSE)))</f>
        <v/>
      </c>
      <c r="L173" s="37" t="str">
        <f ca="1">IF(OR(ISBLANK($E173),$E173="Total Geral"),"",IF(LEN($E173)&lt;6,"",VLOOKUP($E173,'[1]MEMÓRIA DE CÁLCULO'!$F:$AB,20,FALSE)))</f>
        <v/>
      </c>
      <c r="M173" s="37" t="str">
        <f ca="1">IF(OR(ISBLANK($E173),$E173="Total Geral"),"",IF(LEN($E173)&lt;6,"",VLOOKUP($E173,'[1]MEMÓRIA DE CÁLCULO'!$F:$AB,21,FALSE)))</f>
        <v/>
      </c>
      <c r="N173" s="38" t="str">
        <f ca="1">IF($E173="","",IF($E173="Total Geral",SUM(OFFSET(N173,-1,0):$N$25)/3,VLOOKUP($E173,'[1]MEMÓRIA DE CÁLCULO'!$F:$AB,22,FALSE)))</f>
        <v/>
      </c>
      <c r="O173" s="38" t="str">
        <f ca="1">IF($E173="","",IF($E173="Total Geral",SUM(OFFSET(O173,-1,0):$O$25)/3,VLOOKUP($E173,'[1]MEMÓRIA DE CÁLCULO'!$F:$AB,23,FALSE)))</f>
        <v/>
      </c>
      <c r="V173" s="3">
        <f>IF(ISBLANK($B173),0,COUNTIFS('[1]MEMÓRIA DE CÁLCULO'!$F:$F,'PLANILHA ORÇ.'!$B173))</f>
        <v>0</v>
      </c>
    </row>
    <row r="174" spans="2:22" x14ac:dyDescent="0.25">
      <c r="B174"/>
      <c r="E174" s="2" t="str">
        <f t="shared" ca="1" si="3"/>
        <v/>
      </c>
      <c r="F174" s="35" t="str">
        <f ca="1">IF(OR($E174="",$E174="Total Geral"),"",IF(LEN($E174)&lt;6,VLOOKUP($E174,'[1]MEMÓRIA DE CÁLCULO'!$F:$W,2,FALSE),VLOOKUP($E174,'[1]MEMÓRIA DE CÁLCULO'!$F:$W,5,FALSE)))</f>
        <v/>
      </c>
      <c r="G174" s="2" t="str">
        <f ca="1">IF(OR(ISBLANK($E174),$E174="Total Geral"),"",IF(LEN($E174)&lt;6,"",VLOOKUP($E174,'[1]MEMÓRIA DE CÁLCULO'!$F:$W,3,FALSE)))</f>
        <v/>
      </c>
      <c r="H174" s="2" t="str">
        <f ca="1">IF(OR(ISBLANK($E174),$E174="Total Geral"),"",IF(LEN($E174)&lt;6,"",VLOOKUP($E174,'[1]MEMÓRIA DE CÁLCULO'!$F:$W,4,FALSE)))</f>
        <v/>
      </c>
      <c r="I174" s="3" t="str">
        <f ca="1">IF(OR(ISBLANK($E174),$E174="Total Geral"),"",IF(LEN($E174)&lt;6,"",VLOOKUP($E174,'[1]MEMÓRIA DE CÁLCULO'!$F:$W,2,FALSE)))</f>
        <v/>
      </c>
      <c r="J174" s="3" t="str">
        <f ca="1">IF(OR(ISBLANK($E174),$E174="Total Geral"),"",IF(LEN($E174)&lt;6,"",VLOOKUP($E174,'[1]MEMÓRIA DE CÁLCULO'!$F:$W,17,FALSE)))</f>
        <v/>
      </c>
      <c r="K174" s="36" t="str">
        <f ca="1">IF(OR(ISBLANK($E174),$E174="Total Geral"),"",IF(LEN($E174)&lt;6,"",VLOOKUP($E174,'[1]MEMÓRIA DE CÁLCULO'!$F:$W,18,FALSE)))</f>
        <v/>
      </c>
      <c r="L174" s="37" t="str">
        <f ca="1">IF(OR(ISBLANK($E174),$E174="Total Geral"),"",IF(LEN($E174)&lt;6,"",VLOOKUP($E174,'[1]MEMÓRIA DE CÁLCULO'!$F:$AB,20,FALSE)))</f>
        <v/>
      </c>
      <c r="M174" s="37" t="str">
        <f ca="1">IF(OR(ISBLANK($E174),$E174="Total Geral"),"",IF(LEN($E174)&lt;6,"",VLOOKUP($E174,'[1]MEMÓRIA DE CÁLCULO'!$F:$AB,21,FALSE)))</f>
        <v/>
      </c>
      <c r="N174" s="38" t="str">
        <f ca="1">IF($E174="","",IF($E174="Total Geral",SUM(OFFSET(N174,-1,0):$N$25)/3,VLOOKUP($E174,'[1]MEMÓRIA DE CÁLCULO'!$F:$AB,22,FALSE)))</f>
        <v/>
      </c>
      <c r="O174" s="38" t="str">
        <f ca="1">IF($E174="","",IF($E174="Total Geral",SUM(OFFSET(O174,-1,0):$O$25)/3,VLOOKUP($E174,'[1]MEMÓRIA DE CÁLCULO'!$F:$AB,23,FALSE)))</f>
        <v/>
      </c>
      <c r="V174" s="3">
        <f>IF(ISBLANK($B174),0,COUNTIFS('[1]MEMÓRIA DE CÁLCULO'!$F:$F,'PLANILHA ORÇ.'!$B174))</f>
        <v>0</v>
      </c>
    </row>
    <row r="175" spans="2:22" x14ac:dyDescent="0.25">
      <c r="B175"/>
      <c r="E175" s="2" t="str">
        <f t="shared" ca="1" si="3"/>
        <v/>
      </c>
      <c r="F175" s="35" t="str">
        <f ca="1">IF(OR($E175="",$E175="Total Geral"),"",IF(LEN($E175)&lt;6,VLOOKUP($E175,'[1]MEMÓRIA DE CÁLCULO'!$F:$W,2,FALSE),VLOOKUP($E175,'[1]MEMÓRIA DE CÁLCULO'!$F:$W,5,FALSE)))</f>
        <v/>
      </c>
      <c r="G175" s="2" t="str">
        <f ca="1">IF(OR(ISBLANK($E175),$E175="Total Geral"),"",IF(LEN($E175)&lt;6,"",VLOOKUP($E175,'[1]MEMÓRIA DE CÁLCULO'!$F:$W,3,FALSE)))</f>
        <v/>
      </c>
      <c r="H175" s="2" t="str">
        <f ca="1">IF(OR(ISBLANK($E175),$E175="Total Geral"),"",IF(LEN($E175)&lt;6,"",VLOOKUP($E175,'[1]MEMÓRIA DE CÁLCULO'!$F:$W,4,FALSE)))</f>
        <v/>
      </c>
      <c r="I175" s="3" t="str">
        <f ca="1">IF(OR(ISBLANK($E175),$E175="Total Geral"),"",IF(LEN($E175)&lt;6,"",VLOOKUP($E175,'[1]MEMÓRIA DE CÁLCULO'!$F:$W,2,FALSE)))</f>
        <v/>
      </c>
      <c r="J175" s="3" t="str">
        <f ca="1">IF(OR(ISBLANK($E175),$E175="Total Geral"),"",IF(LEN($E175)&lt;6,"",VLOOKUP($E175,'[1]MEMÓRIA DE CÁLCULO'!$F:$W,17,FALSE)))</f>
        <v/>
      </c>
      <c r="K175" s="36" t="str">
        <f ca="1">IF(OR(ISBLANK($E175),$E175="Total Geral"),"",IF(LEN($E175)&lt;6,"",VLOOKUP($E175,'[1]MEMÓRIA DE CÁLCULO'!$F:$W,18,FALSE)))</f>
        <v/>
      </c>
      <c r="L175" s="37" t="str">
        <f ca="1">IF(OR(ISBLANK($E175),$E175="Total Geral"),"",IF(LEN($E175)&lt;6,"",VLOOKUP($E175,'[1]MEMÓRIA DE CÁLCULO'!$F:$AB,20,FALSE)))</f>
        <v/>
      </c>
      <c r="M175" s="37" t="str">
        <f ca="1">IF(OR(ISBLANK($E175),$E175="Total Geral"),"",IF(LEN($E175)&lt;6,"",VLOOKUP($E175,'[1]MEMÓRIA DE CÁLCULO'!$F:$AB,21,FALSE)))</f>
        <v/>
      </c>
      <c r="N175" s="38" t="str">
        <f ca="1">IF($E175="","",IF($E175="Total Geral",SUM(OFFSET(N175,-1,0):$N$25)/3,VLOOKUP($E175,'[1]MEMÓRIA DE CÁLCULO'!$F:$AB,22,FALSE)))</f>
        <v/>
      </c>
      <c r="O175" s="38" t="str">
        <f ca="1">IF($E175="","",IF($E175="Total Geral",SUM(OFFSET(O175,-1,0):$O$25)/3,VLOOKUP($E175,'[1]MEMÓRIA DE CÁLCULO'!$F:$AB,23,FALSE)))</f>
        <v/>
      </c>
      <c r="V175" s="3">
        <f>IF(ISBLANK($B175),0,COUNTIFS('[1]MEMÓRIA DE CÁLCULO'!$F:$F,'PLANILHA ORÇ.'!$B175))</f>
        <v>0</v>
      </c>
    </row>
    <row r="176" spans="2:22" x14ac:dyDescent="0.25">
      <c r="B176"/>
      <c r="E176" s="2" t="str">
        <f t="shared" ca="1" si="3"/>
        <v/>
      </c>
      <c r="F176" s="35" t="str">
        <f ca="1">IF(OR($E176="",$E176="Total Geral"),"",IF(LEN($E176)&lt;6,VLOOKUP($E176,'[1]MEMÓRIA DE CÁLCULO'!$F:$W,2,FALSE),VLOOKUP($E176,'[1]MEMÓRIA DE CÁLCULO'!$F:$W,5,FALSE)))</f>
        <v/>
      </c>
      <c r="G176" s="2" t="str">
        <f ca="1">IF(OR(ISBLANK($E176),$E176="Total Geral"),"",IF(LEN($E176)&lt;6,"",VLOOKUP($E176,'[1]MEMÓRIA DE CÁLCULO'!$F:$W,3,FALSE)))</f>
        <v/>
      </c>
      <c r="H176" s="2" t="str">
        <f ca="1">IF(OR(ISBLANK($E176),$E176="Total Geral"),"",IF(LEN($E176)&lt;6,"",VLOOKUP($E176,'[1]MEMÓRIA DE CÁLCULO'!$F:$W,4,FALSE)))</f>
        <v/>
      </c>
      <c r="I176" s="3" t="str">
        <f ca="1">IF(OR(ISBLANK($E176),$E176="Total Geral"),"",IF(LEN($E176)&lt;6,"",VLOOKUP($E176,'[1]MEMÓRIA DE CÁLCULO'!$F:$W,2,FALSE)))</f>
        <v/>
      </c>
      <c r="J176" s="3" t="str">
        <f ca="1">IF(OR(ISBLANK($E176),$E176="Total Geral"),"",IF(LEN($E176)&lt;6,"",VLOOKUP($E176,'[1]MEMÓRIA DE CÁLCULO'!$F:$W,17,FALSE)))</f>
        <v/>
      </c>
      <c r="K176" s="36" t="str">
        <f ca="1">IF(OR(ISBLANK($E176),$E176="Total Geral"),"",IF(LEN($E176)&lt;6,"",VLOOKUP($E176,'[1]MEMÓRIA DE CÁLCULO'!$F:$W,18,FALSE)))</f>
        <v/>
      </c>
      <c r="L176" s="37" t="str">
        <f ca="1">IF(OR(ISBLANK($E176),$E176="Total Geral"),"",IF(LEN($E176)&lt;6,"",VLOOKUP($E176,'[1]MEMÓRIA DE CÁLCULO'!$F:$AB,20,FALSE)))</f>
        <v/>
      </c>
      <c r="M176" s="37" t="str">
        <f ca="1">IF(OR(ISBLANK($E176),$E176="Total Geral"),"",IF(LEN($E176)&lt;6,"",VLOOKUP($E176,'[1]MEMÓRIA DE CÁLCULO'!$F:$AB,21,FALSE)))</f>
        <v/>
      </c>
      <c r="N176" s="38" t="str">
        <f ca="1">IF($E176="","",IF($E176="Total Geral",SUM(OFFSET(N176,-1,0):$N$25)/3,VLOOKUP($E176,'[1]MEMÓRIA DE CÁLCULO'!$F:$AB,22,FALSE)))</f>
        <v/>
      </c>
      <c r="O176" s="38" t="str">
        <f ca="1">IF($E176="","",IF($E176="Total Geral",SUM(OFFSET(O176,-1,0):$O$25)/3,VLOOKUP($E176,'[1]MEMÓRIA DE CÁLCULO'!$F:$AB,23,FALSE)))</f>
        <v/>
      </c>
      <c r="V176" s="3">
        <f>IF(ISBLANK($B176),0,COUNTIFS('[1]MEMÓRIA DE CÁLCULO'!$F:$F,'PLANILHA ORÇ.'!$B176))</f>
        <v>0</v>
      </c>
    </row>
    <row r="177" spans="2:22" x14ac:dyDescent="0.25">
      <c r="B177"/>
      <c r="E177" s="2" t="str">
        <f t="shared" ca="1" si="3"/>
        <v/>
      </c>
      <c r="F177" s="35" t="str">
        <f ca="1">IF(OR($E177="",$E177="Total Geral"),"",IF(LEN($E177)&lt;6,VLOOKUP($E177,'[1]MEMÓRIA DE CÁLCULO'!$F:$W,2,FALSE),VLOOKUP($E177,'[1]MEMÓRIA DE CÁLCULO'!$F:$W,5,FALSE)))</f>
        <v/>
      </c>
      <c r="G177" s="2" t="str">
        <f ca="1">IF(OR(ISBLANK($E177),$E177="Total Geral"),"",IF(LEN($E177)&lt;6,"",VLOOKUP($E177,'[1]MEMÓRIA DE CÁLCULO'!$F:$W,3,FALSE)))</f>
        <v/>
      </c>
      <c r="H177" s="2" t="str">
        <f ca="1">IF(OR(ISBLANK($E177),$E177="Total Geral"),"",IF(LEN($E177)&lt;6,"",VLOOKUP($E177,'[1]MEMÓRIA DE CÁLCULO'!$F:$W,4,FALSE)))</f>
        <v/>
      </c>
      <c r="I177" s="3" t="str">
        <f ca="1">IF(OR(ISBLANK($E177),$E177="Total Geral"),"",IF(LEN($E177)&lt;6,"",VLOOKUP($E177,'[1]MEMÓRIA DE CÁLCULO'!$F:$W,2,FALSE)))</f>
        <v/>
      </c>
      <c r="J177" s="3" t="str">
        <f ca="1">IF(OR(ISBLANK($E177),$E177="Total Geral"),"",IF(LEN($E177)&lt;6,"",VLOOKUP($E177,'[1]MEMÓRIA DE CÁLCULO'!$F:$W,17,FALSE)))</f>
        <v/>
      </c>
      <c r="K177" s="36" t="str">
        <f ca="1">IF(OR(ISBLANK($E177),$E177="Total Geral"),"",IF(LEN($E177)&lt;6,"",VLOOKUP($E177,'[1]MEMÓRIA DE CÁLCULO'!$F:$W,18,FALSE)))</f>
        <v/>
      </c>
      <c r="L177" s="37" t="str">
        <f ca="1">IF(OR(ISBLANK($E177),$E177="Total Geral"),"",IF(LEN($E177)&lt;6,"",VLOOKUP($E177,'[1]MEMÓRIA DE CÁLCULO'!$F:$AB,20,FALSE)))</f>
        <v/>
      </c>
      <c r="M177" s="37" t="str">
        <f ca="1">IF(OR(ISBLANK($E177),$E177="Total Geral"),"",IF(LEN($E177)&lt;6,"",VLOOKUP($E177,'[1]MEMÓRIA DE CÁLCULO'!$F:$AB,21,FALSE)))</f>
        <v/>
      </c>
      <c r="N177" s="38" t="str">
        <f ca="1">IF($E177="","",IF($E177="Total Geral",SUM(OFFSET(N177,-1,0):$N$25)/3,VLOOKUP($E177,'[1]MEMÓRIA DE CÁLCULO'!$F:$AB,22,FALSE)))</f>
        <v/>
      </c>
      <c r="O177" s="38" t="str">
        <f ca="1">IF($E177="","",IF($E177="Total Geral",SUM(OFFSET(O177,-1,0):$O$25)/3,VLOOKUP($E177,'[1]MEMÓRIA DE CÁLCULO'!$F:$AB,23,FALSE)))</f>
        <v/>
      </c>
      <c r="V177" s="3">
        <f>IF(ISBLANK($B177),0,COUNTIFS('[1]MEMÓRIA DE CÁLCULO'!$F:$F,'PLANILHA ORÇ.'!$B177))</f>
        <v>0</v>
      </c>
    </row>
    <row r="178" spans="2:22" x14ac:dyDescent="0.25">
      <c r="B178"/>
      <c r="E178" s="2" t="str">
        <f t="shared" ca="1" si="3"/>
        <v/>
      </c>
      <c r="F178" s="35" t="str">
        <f ca="1">IF(OR($E178="",$E178="Total Geral"),"",IF(LEN($E178)&lt;6,VLOOKUP($E178,'[1]MEMÓRIA DE CÁLCULO'!$F:$W,2,FALSE),VLOOKUP($E178,'[1]MEMÓRIA DE CÁLCULO'!$F:$W,5,FALSE)))</f>
        <v/>
      </c>
      <c r="G178" s="2" t="str">
        <f ca="1">IF(OR(ISBLANK($E178),$E178="Total Geral"),"",IF(LEN($E178)&lt;6,"",VLOOKUP($E178,'[1]MEMÓRIA DE CÁLCULO'!$F:$W,3,FALSE)))</f>
        <v/>
      </c>
      <c r="H178" s="2" t="str">
        <f ca="1">IF(OR(ISBLANK($E178),$E178="Total Geral"),"",IF(LEN($E178)&lt;6,"",VLOOKUP($E178,'[1]MEMÓRIA DE CÁLCULO'!$F:$W,4,FALSE)))</f>
        <v/>
      </c>
      <c r="I178" s="3" t="str">
        <f ca="1">IF(OR(ISBLANK($E178),$E178="Total Geral"),"",IF(LEN($E178)&lt;6,"",VLOOKUP($E178,'[1]MEMÓRIA DE CÁLCULO'!$F:$W,2,FALSE)))</f>
        <v/>
      </c>
      <c r="J178" s="3" t="str">
        <f ca="1">IF(OR(ISBLANK($E178),$E178="Total Geral"),"",IF(LEN($E178)&lt;6,"",VLOOKUP($E178,'[1]MEMÓRIA DE CÁLCULO'!$F:$W,17,FALSE)))</f>
        <v/>
      </c>
      <c r="K178" s="36" t="str">
        <f ca="1">IF(OR(ISBLANK($E178),$E178="Total Geral"),"",IF(LEN($E178)&lt;6,"",VLOOKUP($E178,'[1]MEMÓRIA DE CÁLCULO'!$F:$W,18,FALSE)))</f>
        <v/>
      </c>
      <c r="L178" s="37" t="str">
        <f ca="1">IF(OR(ISBLANK($E178),$E178="Total Geral"),"",IF(LEN($E178)&lt;6,"",VLOOKUP($E178,'[1]MEMÓRIA DE CÁLCULO'!$F:$AB,20,FALSE)))</f>
        <v/>
      </c>
      <c r="M178" s="37" t="str">
        <f ca="1">IF(OR(ISBLANK($E178),$E178="Total Geral"),"",IF(LEN($E178)&lt;6,"",VLOOKUP($E178,'[1]MEMÓRIA DE CÁLCULO'!$F:$AB,21,FALSE)))</f>
        <v/>
      </c>
      <c r="N178" s="38" t="str">
        <f ca="1">IF($E178="","",IF($E178="Total Geral",SUM(OFFSET(N178,-1,0):$N$25)/3,VLOOKUP($E178,'[1]MEMÓRIA DE CÁLCULO'!$F:$AB,22,FALSE)))</f>
        <v/>
      </c>
      <c r="O178" s="38" t="str">
        <f ca="1">IF($E178="","",IF($E178="Total Geral",SUM(OFFSET(O178,-1,0):$O$25)/3,VLOOKUP($E178,'[1]MEMÓRIA DE CÁLCULO'!$F:$AB,23,FALSE)))</f>
        <v/>
      </c>
      <c r="V178" s="3">
        <f>IF(ISBLANK($B178),0,COUNTIFS('[1]MEMÓRIA DE CÁLCULO'!$F:$F,'PLANILHA ORÇ.'!$B178))</f>
        <v>0</v>
      </c>
    </row>
    <row r="179" spans="2:22" x14ac:dyDescent="0.25">
      <c r="B179"/>
      <c r="E179" s="2" t="str">
        <f t="shared" ca="1" si="3"/>
        <v/>
      </c>
      <c r="F179" s="35" t="str">
        <f ca="1">IF(OR($E179="",$E179="Total Geral"),"",IF(LEN($E179)&lt;6,VLOOKUP($E179,'[1]MEMÓRIA DE CÁLCULO'!$F:$W,2,FALSE),VLOOKUP($E179,'[1]MEMÓRIA DE CÁLCULO'!$F:$W,5,FALSE)))</f>
        <v/>
      </c>
      <c r="G179" s="2" t="str">
        <f ca="1">IF(OR(ISBLANK($E179),$E179="Total Geral"),"",IF(LEN($E179)&lt;6,"",VLOOKUP($E179,'[1]MEMÓRIA DE CÁLCULO'!$F:$W,3,FALSE)))</f>
        <v/>
      </c>
      <c r="H179" s="2" t="str">
        <f ca="1">IF(OR(ISBLANK($E179),$E179="Total Geral"),"",IF(LEN($E179)&lt;6,"",VLOOKUP($E179,'[1]MEMÓRIA DE CÁLCULO'!$F:$W,4,FALSE)))</f>
        <v/>
      </c>
      <c r="I179" s="3" t="str">
        <f ca="1">IF(OR(ISBLANK($E179),$E179="Total Geral"),"",IF(LEN($E179)&lt;6,"",VLOOKUP($E179,'[1]MEMÓRIA DE CÁLCULO'!$F:$W,2,FALSE)))</f>
        <v/>
      </c>
      <c r="J179" s="3" t="str">
        <f ca="1">IF(OR(ISBLANK($E179),$E179="Total Geral"),"",IF(LEN($E179)&lt;6,"",VLOOKUP($E179,'[1]MEMÓRIA DE CÁLCULO'!$F:$W,17,FALSE)))</f>
        <v/>
      </c>
      <c r="K179" s="36" t="str">
        <f ca="1">IF(OR(ISBLANK($E179),$E179="Total Geral"),"",IF(LEN($E179)&lt;6,"",VLOOKUP($E179,'[1]MEMÓRIA DE CÁLCULO'!$F:$W,18,FALSE)))</f>
        <v/>
      </c>
      <c r="L179" s="37" t="str">
        <f ca="1">IF(OR(ISBLANK($E179),$E179="Total Geral"),"",IF(LEN($E179)&lt;6,"",VLOOKUP($E179,'[1]MEMÓRIA DE CÁLCULO'!$F:$AB,20,FALSE)))</f>
        <v/>
      </c>
      <c r="M179" s="37" t="str">
        <f ca="1">IF(OR(ISBLANK($E179),$E179="Total Geral"),"",IF(LEN($E179)&lt;6,"",VLOOKUP($E179,'[1]MEMÓRIA DE CÁLCULO'!$F:$AB,21,FALSE)))</f>
        <v/>
      </c>
      <c r="N179" s="38" t="str">
        <f ca="1">IF($E179="","",IF($E179="Total Geral",SUM(OFFSET(N179,-1,0):$N$25)/3,VLOOKUP($E179,'[1]MEMÓRIA DE CÁLCULO'!$F:$AB,22,FALSE)))</f>
        <v/>
      </c>
      <c r="O179" s="38" t="str">
        <f ca="1">IF($E179="","",IF($E179="Total Geral",SUM(OFFSET(O179,-1,0):$O$25)/3,VLOOKUP($E179,'[1]MEMÓRIA DE CÁLCULO'!$F:$AB,23,FALSE)))</f>
        <v/>
      </c>
      <c r="V179" s="3">
        <f>IF(ISBLANK($B179),0,COUNTIFS('[1]MEMÓRIA DE CÁLCULO'!$F:$F,'PLANILHA ORÇ.'!$B179))</f>
        <v>0</v>
      </c>
    </row>
    <row r="180" spans="2:22" x14ac:dyDescent="0.25">
      <c r="B180"/>
      <c r="E180" s="2" t="str">
        <f t="shared" ca="1" si="3"/>
        <v/>
      </c>
      <c r="F180" s="35" t="str">
        <f ca="1">IF(OR($E180="",$E180="Total Geral"),"",IF(LEN($E180)&lt;6,VLOOKUP($E180,'[1]MEMÓRIA DE CÁLCULO'!$F:$W,2,FALSE),VLOOKUP($E180,'[1]MEMÓRIA DE CÁLCULO'!$F:$W,5,FALSE)))</f>
        <v/>
      </c>
      <c r="G180" s="2" t="str">
        <f ca="1">IF(OR(ISBLANK($E180),$E180="Total Geral"),"",IF(LEN($E180)&lt;6,"",VLOOKUP($E180,'[1]MEMÓRIA DE CÁLCULO'!$F:$W,3,FALSE)))</f>
        <v/>
      </c>
      <c r="H180" s="2" t="str">
        <f ca="1">IF(OR(ISBLANK($E180),$E180="Total Geral"),"",IF(LEN($E180)&lt;6,"",VLOOKUP($E180,'[1]MEMÓRIA DE CÁLCULO'!$F:$W,4,FALSE)))</f>
        <v/>
      </c>
      <c r="I180" s="3" t="str">
        <f ca="1">IF(OR(ISBLANK($E180),$E180="Total Geral"),"",IF(LEN($E180)&lt;6,"",VLOOKUP($E180,'[1]MEMÓRIA DE CÁLCULO'!$F:$W,2,FALSE)))</f>
        <v/>
      </c>
      <c r="J180" s="3" t="str">
        <f ca="1">IF(OR(ISBLANK($E180),$E180="Total Geral"),"",IF(LEN($E180)&lt;6,"",VLOOKUP($E180,'[1]MEMÓRIA DE CÁLCULO'!$F:$W,17,FALSE)))</f>
        <v/>
      </c>
      <c r="K180" s="36" t="str">
        <f ca="1">IF(OR(ISBLANK($E180),$E180="Total Geral"),"",IF(LEN($E180)&lt;6,"",VLOOKUP($E180,'[1]MEMÓRIA DE CÁLCULO'!$F:$W,18,FALSE)))</f>
        <v/>
      </c>
      <c r="L180" s="37" t="str">
        <f ca="1">IF(OR(ISBLANK($E180),$E180="Total Geral"),"",IF(LEN($E180)&lt;6,"",VLOOKUP($E180,'[1]MEMÓRIA DE CÁLCULO'!$F:$AB,20,FALSE)))</f>
        <v/>
      </c>
      <c r="M180" s="37" t="str">
        <f ca="1">IF(OR(ISBLANK($E180),$E180="Total Geral"),"",IF(LEN($E180)&lt;6,"",VLOOKUP($E180,'[1]MEMÓRIA DE CÁLCULO'!$F:$AB,21,FALSE)))</f>
        <v/>
      </c>
      <c r="N180" s="38" t="str">
        <f ca="1">IF($E180="","",IF($E180="Total Geral",SUM(OFFSET(N180,-1,0):$N$25)/3,VLOOKUP($E180,'[1]MEMÓRIA DE CÁLCULO'!$F:$AB,22,FALSE)))</f>
        <v/>
      </c>
      <c r="O180" s="38" t="str">
        <f ca="1">IF($E180="","",IF($E180="Total Geral",SUM(OFFSET(O180,-1,0):$O$25)/3,VLOOKUP($E180,'[1]MEMÓRIA DE CÁLCULO'!$F:$AB,23,FALSE)))</f>
        <v/>
      </c>
      <c r="V180" s="3">
        <f>IF(ISBLANK($B180),0,COUNTIFS('[1]MEMÓRIA DE CÁLCULO'!$F:$F,'PLANILHA ORÇ.'!$B180))</f>
        <v>0</v>
      </c>
    </row>
    <row r="181" spans="2:22" x14ac:dyDescent="0.25">
      <c r="B181"/>
      <c r="E181" s="2" t="str">
        <f t="shared" ca="1" si="3"/>
        <v/>
      </c>
      <c r="F181" s="35" t="str">
        <f ca="1">IF(OR($E181="",$E181="Total Geral"),"",IF(LEN($E181)&lt;6,VLOOKUP($E181,'[1]MEMÓRIA DE CÁLCULO'!$F:$W,2,FALSE),VLOOKUP($E181,'[1]MEMÓRIA DE CÁLCULO'!$F:$W,5,FALSE)))</f>
        <v/>
      </c>
      <c r="G181" s="2" t="str">
        <f ca="1">IF(OR(ISBLANK($E181),$E181="Total Geral"),"",IF(LEN($E181)&lt;6,"",VLOOKUP($E181,'[1]MEMÓRIA DE CÁLCULO'!$F:$W,3,FALSE)))</f>
        <v/>
      </c>
      <c r="H181" s="2" t="str">
        <f ca="1">IF(OR(ISBLANK($E181),$E181="Total Geral"),"",IF(LEN($E181)&lt;6,"",VLOOKUP($E181,'[1]MEMÓRIA DE CÁLCULO'!$F:$W,4,FALSE)))</f>
        <v/>
      </c>
      <c r="I181" s="3" t="str">
        <f ca="1">IF(OR(ISBLANK($E181),$E181="Total Geral"),"",IF(LEN($E181)&lt;6,"",VLOOKUP($E181,'[1]MEMÓRIA DE CÁLCULO'!$F:$W,2,FALSE)))</f>
        <v/>
      </c>
      <c r="J181" s="3" t="str">
        <f ca="1">IF(OR(ISBLANK($E181),$E181="Total Geral"),"",IF(LEN($E181)&lt;6,"",VLOOKUP($E181,'[1]MEMÓRIA DE CÁLCULO'!$F:$W,17,FALSE)))</f>
        <v/>
      </c>
      <c r="K181" s="36" t="str">
        <f ca="1">IF(OR(ISBLANK($E181),$E181="Total Geral"),"",IF(LEN($E181)&lt;6,"",VLOOKUP($E181,'[1]MEMÓRIA DE CÁLCULO'!$F:$W,18,FALSE)))</f>
        <v/>
      </c>
      <c r="L181" s="37" t="str">
        <f ca="1">IF(OR(ISBLANK($E181),$E181="Total Geral"),"",IF(LEN($E181)&lt;6,"",VLOOKUP($E181,'[1]MEMÓRIA DE CÁLCULO'!$F:$AB,20,FALSE)))</f>
        <v/>
      </c>
      <c r="M181" s="37" t="str">
        <f ca="1">IF(OR(ISBLANK($E181),$E181="Total Geral"),"",IF(LEN($E181)&lt;6,"",VLOOKUP($E181,'[1]MEMÓRIA DE CÁLCULO'!$F:$AB,21,FALSE)))</f>
        <v/>
      </c>
      <c r="N181" s="38" t="str">
        <f ca="1">IF($E181="","",IF($E181="Total Geral",SUM(OFFSET(N181,-1,0):$N$25)/3,VLOOKUP($E181,'[1]MEMÓRIA DE CÁLCULO'!$F:$AB,22,FALSE)))</f>
        <v/>
      </c>
      <c r="O181" s="38" t="str">
        <f ca="1">IF($E181="","",IF($E181="Total Geral",SUM(OFFSET(O181,-1,0):$O$25)/3,VLOOKUP($E181,'[1]MEMÓRIA DE CÁLCULO'!$F:$AB,23,FALSE)))</f>
        <v/>
      </c>
      <c r="V181" s="3">
        <f>IF(ISBLANK($B181),0,COUNTIFS('[1]MEMÓRIA DE CÁLCULO'!$F:$F,'PLANILHA ORÇ.'!$B181))</f>
        <v>0</v>
      </c>
    </row>
    <row r="182" spans="2:22" x14ac:dyDescent="0.25">
      <c r="B182"/>
      <c r="E182" s="2" t="str">
        <f t="shared" ca="1" si="3"/>
        <v/>
      </c>
      <c r="F182" s="35" t="str">
        <f ca="1">IF(OR($E182="",$E182="Total Geral"),"",IF(LEN($E182)&lt;6,VLOOKUP($E182,'[1]MEMÓRIA DE CÁLCULO'!$F:$W,2,FALSE),VLOOKUP($E182,'[1]MEMÓRIA DE CÁLCULO'!$F:$W,5,FALSE)))</f>
        <v/>
      </c>
      <c r="G182" s="2" t="str">
        <f ca="1">IF(OR(ISBLANK($E182),$E182="Total Geral"),"",IF(LEN($E182)&lt;6,"",VLOOKUP($E182,'[1]MEMÓRIA DE CÁLCULO'!$F:$W,3,FALSE)))</f>
        <v/>
      </c>
      <c r="H182" s="2" t="str">
        <f ca="1">IF(OR(ISBLANK($E182),$E182="Total Geral"),"",IF(LEN($E182)&lt;6,"",VLOOKUP($E182,'[1]MEMÓRIA DE CÁLCULO'!$F:$W,4,FALSE)))</f>
        <v/>
      </c>
      <c r="I182" s="3" t="str">
        <f ca="1">IF(OR(ISBLANK($E182),$E182="Total Geral"),"",IF(LEN($E182)&lt;6,"",VLOOKUP($E182,'[1]MEMÓRIA DE CÁLCULO'!$F:$W,2,FALSE)))</f>
        <v/>
      </c>
      <c r="J182" s="3" t="str">
        <f ca="1">IF(OR(ISBLANK($E182),$E182="Total Geral"),"",IF(LEN($E182)&lt;6,"",VLOOKUP($E182,'[1]MEMÓRIA DE CÁLCULO'!$F:$W,17,FALSE)))</f>
        <v/>
      </c>
      <c r="K182" s="36" t="str">
        <f ca="1">IF(OR(ISBLANK($E182),$E182="Total Geral"),"",IF(LEN($E182)&lt;6,"",VLOOKUP($E182,'[1]MEMÓRIA DE CÁLCULO'!$F:$W,18,FALSE)))</f>
        <v/>
      </c>
      <c r="L182" s="37" t="str">
        <f ca="1">IF(OR(ISBLANK($E182),$E182="Total Geral"),"",IF(LEN($E182)&lt;6,"",VLOOKUP($E182,'[1]MEMÓRIA DE CÁLCULO'!$F:$AB,20,FALSE)))</f>
        <v/>
      </c>
      <c r="M182" s="37" t="str">
        <f ca="1">IF(OR(ISBLANK($E182),$E182="Total Geral"),"",IF(LEN($E182)&lt;6,"",VLOOKUP($E182,'[1]MEMÓRIA DE CÁLCULO'!$F:$AB,21,FALSE)))</f>
        <v/>
      </c>
      <c r="N182" s="38" t="str">
        <f ca="1">IF($E182="","",IF($E182="Total Geral",SUM(OFFSET(N182,-1,0):$N$25)/3,VLOOKUP($E182,'[1]MEMÓRIA DE CÁLCULO'!$F:$AB,22,FALSE)))</f>
        <v/>
      </c>
      <c r="O182" s="38" t="str">
        <f ca="1">IF($E182="","",IF($E182="Total Geral",SUM(OFFSET(O182,-1,0):$O$25)/3,VLOOKUP($E182,'[1]MEMÓRIA DE CÁLCULO'!$F:$AB,23,FALSE)))</f>
        <v/>
      </c>
      <c r="V182" s="3">
        <f>IF(ISBLANK($B182),0,COUNTIFS('[1]MEMÓRIA DE CÁLCULO'!$F:$F,'PLANILHA ORÇ.'!$B182))</f>
        <v>0</v>
      </c>
    </row>
    <row r="183" spans="2:22" x14ac:dyDescent="0.25">
      <c r="B183"/>
      <c r="E183" s="2" t="str">
        <f t="shared" ca="1" si="3"/>
        <v/>
      </c>
      <c r="F183" s="35" t="str">
        <f ca="1">IF(OR($E183="",$E183="Total Geral"),"",IF(LEN($E183)&lt;6,VLOOKUP($E183,'[1]MEMÓRIA DE CÁLCULO'!$F:$W,2,FALSE),VLOOKUP($E183,'[1]MEMÓRIA DE CÁLCULO'!$F:$W,5,FALSE)))</f>
        <v/>
      </c>
      <c r="G183" s="2" t="str">
        <f ca="1">IF(OR(ISBLANK($E183),$E183="Total Geral"),"",IF(LEN($E183)&lt;6,"",VLOOKUP($E183,'[1]MEMÓRIA DE CÁLCULO'!$F:$W,3,FALSE)))</f>
        <v/>
      </c>
      <c r="H183" s="2" t="str">
        <f ca="1">IF(OR(ISBLANK($E183),$E183="Total Geral"),"",IF(LEN($E183)&lt;6,"",VLOOKUP($E183,'[1]MEMÓRIA DE CÁLCULO'!$F:$W,4,FALSE)))</f>
        <v/>
      </c>
      <c r="I183" s="3" t="str">
        <f ca="1">IF(OR(ISBLANK($E183),$E183="Total Geral"),"",IF(LEN($E183)&lt;6,"",VLOOKUP($E183,'[1]MEMÓRIA DE CÁLCULO'!$F:$W,2,FALSE)))</f>
        <v/>
      </c>
      <c r="J183" s="3" t="str">
        <f ca="1">IF(OR(ISBLANK($E183),$E183="Total Geral"),"",IF(LEN($E183)&lt;6,"",VLOOKUP($E183,'[1]MEMÓRIA DE CÁLCULO'!$F:$W,17,FALSE)))</f>
        <v/>
      </c>
      <c r="K183" s="36" t="str">
        <f ca="1">IF(OR(ISBLANK($E183),$E183="Total Geral"),"",IF(LEN($E183)&lt;6,"",VLOOKUP($E183,'[1]MEMÓRIA DE CÁLCULO'!$F:$W,18,FALSE)))</f>
        <v/>
      </c>
      <c r="L183" s="37" t="str">
        <f ca="1">IF(OR(ISBLANK($E183),$E183="Total Geral"),"",IF(LEN($E183)&lt;6,"",VLOOKUP($E183,'[1]MEMÓRIA DE CÁLCULO'!$F:$AB,20,FALSE)))</f>
        <v/>
      </c>
      <c r="M183" s="37" t="str">
        <f ca="1">IF(OR(ISBLANK($E183),$E183="Total Geral"),"",IF(LEN($E183)&lt;6,"",VLOOKUP($E183,'[1]MEMÓRIA DE CÁLCULO'!$F:$AB,21,FALSE)))</f>
        <v/>
      </c>
      <c r="N183" s="38" t="str">
        <f ca="1">IF($E183="","",IF($E183="Total Geral",SUM(OFFSET(N183,-1,0):$N$25)/3,VLOOKUP($E183,'[1]MEMÓRIA DE CÁLCULO'!$F:$AB,22,FALSE)))</f>
        <v/>
      </c>
      <c r="O183" s="38" t="str">
        <f ca="1">IF($E183="","",IF($E183="Total Geral",SUM(OFFSET(O183,-1,0):$O$25)/3,VLOOKUP($E183,'[1]MEMÓRIA DE CÁLCULO'!$F:$AB,23,FALSE)))</f>
        <v/>
      </c>
      <c r="V183" s="3">
        <f>IF(ISBLANK($B183),0,COUNTIFS('[1]MEMÓRIA DE CÁLCULO'!$F:$F,'PLANILHA ORÇ.'!$B183))</f>
        <v>0</v>
      </c>
    </row>
    <row r="184" spans="2:22" x14ac:dyDescent="0.25">
      <c r="B184"/>
      <c r="E184" s="2" t="str">
        <f t="shared" ca="1" si="3"/>
        <v/>
      </c>
      <c r="F184" s="35" t="str">
        <f ca="1">IF(OR($E184="",$E184="Total Geral"),"",IF(LEN($E184)&lt;6,VLOOKUP($E184,'[1]MEMÓRIA DE CÁLCULO'!$F:$W,2,FALSE),VLOOKUP($E184,'[1]MEMÓRIA DE CÁLCULO'!$F:$W,5,FALSE)))</f>
        <v/>
      </c>
      <c r="G184" s="2" t="str">
        <f ca="1">IF(OR(ISBLANK($E184),$E184="Total Geral"),"",IF(LEN($E184)&lt;6,"",VLOOKUP($E184,'[1]MEMÓRIA DE CÁLCULO'!$F:$W,3,FALSE)))</f>
        <v/>
      </c>
      <c r="H184" s="2" t="str">
        <f ca="1">IF(OR(ISBLANK($E184),$E184="Total Geral"),"",IF(LEN($E184)&lt;6,"",VLOOKUP($E184,'[1]MEMÓRIA DE CÁLCULO'!$F:$W,4,FALSE)))</f>
        <v/>
      </c>
      <c r="I184" s="3" t="str">
        <f ca="1">IF(OR(ISBLANK($E184),$E184="Total Geral"),"",IF(LEN($E184)&lt;6,"",VLOOKUP($E184,'[1]MEMÓRIA DE CÁLCULO'!$F:$W,2,FALSE)))</f>
        <v/>
      </c>
      <c r="J184" s="3" t="str">
        <f ca="1">IF(OR(ISBLANK($E184),$E184="Total Geral"),"",IF(LEN($E184)&lt;6,"",VLOOKUP($E184,'[1]MEMÓRIA DE CÁLCULO'!$F:$W,17,FALSE)))</f>
        <v/>
      </c>
      <c r="K184" s="36" t="str">
        <f ca="1">IF(OR(ISBLANK($E184),$E184="Total Geral"),"",IF(LEN($E184)&lt;6,"",VLOOKUP($E184,'[1]MEMÓRIA DE CÁLCULO'!$F:$W,18,FALSE)))</f>
        <v/>
      </c>
      <c r="L184" s="37" t="str">
        <f ca="1">IF(OR(ISBLANK($E184),$E184="Total Geral"),"",IF(LEN($E184)&lt;6,"",VLOOKUP($E184,'[1]MEMÓRIA DE CÁLCULO'!$F:$AB,20,FALSE)))</f>
        <v/>
      </c>
      <c r="M184" s="37" t="str">
        <f ca="1">IF(OR(ISBLANK($E184),$E184="Total Geral"),"",IF(LEN($E184)&lt;6,"",VLOOKUP($E184,'[1]MEMÓRIA DE CÁLCULO'!$F:$AB,21,FALSE)))</f>
        <v/>
      </c>
      <c r="N184" s="38" t="str">
        <f ca="1">IF($E184="","",IF($E184="Total Geral",SUM(OFFSET(N184,-1,0):$N$25)/3,VLOOKUP($E184,'[1]MEMÓRIA DE CÁLCULO'!$F:$AB,22,FALSE)))</f>
        <v/>
      </c>
      <c r="O184" s="38" t="str">
        <f ca="1">IF($E184="","",IF($E184="Total Geral",SUM(OFFSET(O184,-1,0):$O$25)/3,VLOOKUP($E184,'[1]MEMÓRIA DE CÁLCULO'!$F:$AB,23,FALSE)))</f>
        <v/>
      </c>
      <c r="V184" s="3">
        <f>IF(ISBLANK($B184),0,COUNTIFS('[1]MEMÓRIA DE CÁLCULO'!$F:$F,'PLANILHA ORÇ.'!$B184))</f>
        <v>0</v>
      </c>
    </row>
    <row r="185" spans="2:22" x14ac:dyDescent="0.25">
      <c r="B185"/>
      <c r="E185" s="2" t="str">
        <f t="shared" ca="1" si="3"/>
        <v/>
      </c>
      <c r="F185" s="35" t="str">
        <f ca="1">IF(OR($E185="",$E185="Total Geral"),"",IF(LEN($E185)&lt;6,VLOOKUP($E185,'[1]MEMÓRIA DE CÁLCULO'!$F:$W,2,FALSE),VLOOKUP($E185,'[1]MEMÓRIA DE CÁLCULO'!$F:$W,5,FALSE)))</f>
        <v/>
      </c>
      <c r="G185" s="2" t="str">
        <f ca="1">IF(OR(ISBLANK($E185),$E185="Total Geral"),"",IF(LEN($E185)&lt;6,"",VLOOKUP($E185,'[1]MEMÓRIA DE CÁLCULO'!$F:$W,3,FALSE)))</f>
        <v/>
      </c>
      <c r="H185" s="2" t="str">
        <f ca="1">IF(OR(ISBLANK($E185),$E185="Total Geral"),"",IF(LEN($E185)&lt;6,"",VLOOKUP($E185,'[1]MEMÓRIA DE CÁLCULO'!$F:$W,4,FALSE)))</f>
        <v/>
      </c>
      <c r="I185" s="3" t="str">
        <f ca="1">IF(OR(ISBLANK($E185),$E185="Total Geral"),"",IF(LEN($E185)&lt;6,"",VLOOKUP($E185,'[1]MEMÓRIA DE CÁLCULO'!$F:$W,2,FALSE)))</f>
        <v/>
      </c>
      <c r="J185" s="3" t="str">
        <f ca="1">IF(OR(ISBLANK($E185),$E185="Total Geral"),"",IF(LEN($E185)&lt;6,"",VLOOKUP($E185,'[1]MEMÓRIA DE CÁLCULO'!$F:$W,17,FALSE)))</f>
        <v/>
      </c>
      <c r="K185" s="36" t="str">
        <f ca="1">IF(OR(ISBLANK($E185),$E185="Total Geral"),"",IF(LEN($E185)&lt;6,"",VLOOKUP($E185,'[1]MEMÓRIA DE CÁLCULO'!$F:$W,18,FALSE)))</f>
        <v/>
      </c>
      <c r="L185" s="37" t="str">
        <f ca="1">IF(OR(ISBLANK($E185),$E185="Total Geral"),"",IF(LEN($E185)&lt;6,"",VLOOKUP($E185,'[1]MEMÓRIA DE CÁLCULO'!$F:$AB,20,FALSE)))</f>
        <v/>
      </c>
      <c r="M185" s="37" t="str">
        <f ca="1">IF(OR(ISBLANK($E185),$E185="Total Geral"),"",IF(LEN($E185)&lt;6,"",VLOOKUP($E185,'[1]MEMÓRIA DE CÁLCULO'!$F:$AB,21,FALSE)))</f>
        <v/>
      </c>
      <c r="N185" s="38" t="str">
        <f ca="1">IF($E185="","",IF($E185="Total Geral",SUM(OFFSET(N185,-1,0):$N$25)/3,VLOOKUP($E185,'[1]MEMÓRIA DE CÁLCULO'!$F:$AB,22,FALSE)))</f>
        <v/>
      </c>
      <c r="O185" s="38" t="str">
        <f ca="1">IF($E185="","",IF($E185="Total Geral",SUM(OFFSET(O185,-1,0):$O$25)/3,VLOOKUP($E185,'[1]MEMÓRIA DE CÁLCULO'!$F:$AB,23,FALSE)))</f>
        <v/>
      </c>
      <c r="V185" s="3">
        <f>IF(ISBLANK($B185),0,COUNTIFS('[1]MEMÓRIA DE CÁLCULO'!$F:$F,'PLANILHA ORÇ.'!$B185))</f>
        <v>0</v>
      </c>
    </row>
    <row r="186" spans="2:22" x14ac:dyDescent="0.25">
      <c r="B186"/>
      <c r="E186" s="2" t="str">
        <f t="shared" ca="1" si="3"/>
        <v/>
      </c>
      <c r="F186" s="35" t="str">
        <f ca="1">IF(OR($E186="",$E186="Total Geral"),"",IF(LEN($E186)&lt;6,VLOOKUP($E186,'[1]MEMÓRIA DE CÁLCULO'!$F:$W,2,FALSE),VLOOKUP($E186,'[1]MEMÓRIA DE CÁLCULO'!$F:$W,5,FALSE)))</f>
        <v/>
      </c>
      <c r="G186" s="2" t="str">
        <f ca="1">IF(OR(ISBLANK($E186),$E186="Total Geral"),"",IF(LEN($E186)&lt;6,"",VLOOKUP($E186,'[1]MEMÓRIA DE CÁLCULO'!$F:$W,3,FALSE)))</f>
        <v/>
      </c>
      <c r="H186" s="2" t="str">
        <f ca="1">IF(OR(ISBLANK($E186),$E186="Total Geral"),"",IF(LEN($E186)&lt;6,"",VLOOKUP($E186,'[1]MEMÓRIA DE CÁLCULO'!$F:$W,4,FALSE)))</f>
        <v/>
      </c>
      <c r="I186" s="3" t="str">
        <f ca="1">IF(OR(ISBLANK($E186),$E186="Total Geral"),"",IF(LEN($E186)&lt;6,"",VLOOKUP($E186,'[1]MEMÓRIA DE CÁLCULO'!$F:$W,2,FALSE)))</f>
        <v/>
      </c>
      <c r="J186" s="3" t="str">
        <f ca="1">IF(OR(ISBLANK($E186),$E186="Total Geral"),"",IF(LEN($E186)&lt;6,"",VLOOKUP($E186,'[1]MEMÓRIA DE CÁLCULO'!$F:$W,17,FALSE)))</f>
        <v/>
      </c>
      <c r="K186" s="36" t="str">
        <f ca="1">IF(OR(ISBLANK($E186),$E186="Total Geral"),"",IF(LEN($E186)&lt;6,"",VLOOKUP($E186,'[1]MEMÓRIA DE CÁLCULO'!$F:$W,18,FALSE)))</f>
        <v/>
      </c>
      <c r="L186" s="37" t="str">
        <f ca="1">IF(OR(ISBLANK($E186),$E186="Total Geral"),"",IF(LEN($E186)&lt;6,"",VLOOKUP($E186,'[1]MEMÓRIA DE CÁLCULO'!$F:$AB,20,FALSE)))</f>
        <v/>
      </c>
      <c r="M186" s="37" t="str">
        <f ca="1">IF(OR(ISBLANK($E186),$E186="Total Geral"),"",IF(LEN($E186)&lt;6,"",VLOOKUP($E186,'[1]MEMÓRIA DE CÁLCULO'!$F:$AB,21,FALSE)))</f>
        <v/>
      </c>
      <c r="N186" s="38" t="str">
        <f ca="1">IF($E186="","",IF($E186="Total Geral",SUM(OFFSET(N186,-1,0):$N$25)/3,VLOOKUP($E186,'[1]MEMÓRIA DE CÁLCULO'!$F:$AB,22,FALSE)))</f>
        <v/>
      </c>
      <c r="O186" s="38" t="str">
        <f ca="1">IF($E186="","",IF($E186="Total Geral",SUM(OFFSET(O186,-1,0):$O$25)/3,VLOOKUP($E186,'[1]MEMÓRIA DE CÁLCULO'!$F:$AB,23,FALSE)))</f>
        <v/>
      </c>
      <c r="V186" s="3">
        <f>IF(ISBLANK($B186),0,COUNTIFS('[1]MEMÓRIA DE CÁLCULO'!$F:$F,'PLANILHA ORÇ.'!$B186))</f>
        <v>0</v>
      </c>
    </row>
    <row r="187" spans="2:22" x14ac:dyDescent="0.25">
      <c r="B187"/>
      <c r="E187" s="2" t="str">
        <f t="shared" ca="1" si="3"/>
        <v/>
      </c>
      <c r="F187" s="35" t="str">
        <f ca="1">IF(OR($E187="",$E187="Total Geral"),"",IF(LEN($E187)&lt;6,VLOOKUP($E187,'[1]MEMÓRIA DE CÁLCULO'!$F:$W,2,FALSE),VLOOKUP($E187,'[1]MEMÓRIA DE CÁLCULO'!$F:$W,5,FALSE)))</f>
        <v/>
      </c>
      <c r="G187" s="2" t="str">
        <f ca="1">IF(OR(ISBLANK($E187),$E187="Total Geral"),"",IF(LEN($E187)&lt;6,"",VLOOKUP($E187,'[1]MEMÓRIA DE CÁLCULO'!$F:$W,3,FALSE)))</f>
        <v/>
      </c>
      <c r="H187" s="2" t="str">
        <f ca="1">IF(OR(ISBLANK($E187),$E187="Total Geral"),"",IF(LEN($E187)&lt;6,"",VLOOKUP($E187,'[1]MEMÓRIA DE CÁLCULO'!$F:$W,4,FALSE)))</f>
        <v/>
      </c>
      <c r="I187" s="3" t="str">
        <f ca="1">IF(OR(ISBLANK($E187),$E187="Total Geral"),"",IF(LEN($E187)&lt;6,"",VLOOKUP($E187,'[1]MEMÓRIA DE CÁLCULO'!$F:$W,2,FALSE)))</f>
        <v/>
      </c>
      <c r="J187" s="3" t="str">
        <f ca="1">IF(OR(ISBLANK($E187),$E187="Total Geral"),"",IF(LEN($E187)&lt;6,"",VLOOKUP($E187,'[1]MEMÓRIA DE CÁLCULO'!$F:$W,17,FALSE)))</f>
        <v/>
      </c>
      <c r="K187" s="36" t="str">
        <f ca="1">IF(OR(ISBLANK($E187),$E187="Total Geral"),"",IF(LEN($E187)&lt;6,"",VLOOKUP($E187,'[1]MEMÓRIA DE CÁLCULO'!$F:$W,18,FALSE)))</f>
        <v/>
      </c>
      <c r="L187" s="37" t="str">
        <f ca="1">IF(OR(ISBLANK($E187),$E187="Total Geral"),"",IF(LEN($E187)&lt;6,"",VLOOKUP($E187,'[1]MEMÓRIA DE CÁLCULO'!$F:$AB,20,FALSE)))</f>
        <v/>
      </c>
      <c r="M187" s="37" t="str">
        <f ca="1">IF(OR(ISBLANK($E187),$E187="Total Geral"),"",IF(LEN($E187)&lt;6,"",VLOOKUP($E187,'[1]MEMÓRIA DE CÁLCULO'!$F:$AB,21,FALSE)))</f>
        <v/>
      </c>
      <c r="N187" s="38" t="str">
        <f ca="1">IF($E187="","",IF($E187="Total Geral",SUM(OFFSET(N187,-1,0):$N$25)/3,VLOOKUP($E187,'[1]MEMÓRIA DE CÁLCULO'!$F:$AB,22,FALSE)))</f>
        <v/>
      </c>
      <c r="O187" s="38" t="str">
        <f ca="1">IF($E187="","",IF($E187="Total Geral",SUM(OFFSET(O187,-1,0):$O$25)/3,VLOOKUP($E187,'[1]MEMÓRIA DE CÁLCULO'!$F:$AB,23,FALSE)))</f>
        <v/>
      </c>
      <c r="V187" s="3">
        <f>IF(ISBLANK($B187),0,COUNTIFS('[1]MEMÓRIA DE CÁLCULO'!$F:$F,'PLANILHA ORÇ.'!$B187))</f>
        <v>0</v>
      </c>
    </row>
    <row r="188" spans="2:22" x14ac:dyDescent="0.25">
      <c r="B188"/>
      <c r="E188" s="2" t="str">
        <f t="shared" ca="1" si="3"/>
        <v/>
      </c>
      <c r="F188" s="35" t="str">
        <f ca="1">IF(OR($E188="",$E188="Total Geral"),"",IF(LEN($E188)&lt;6,VLOOKUP($E188,'[1]MEMÓRIA DE CÁLCULO'!$F:$W,2,FALSE),VLOOKUP($E188,'[1]MEMÓRIA DE CÁLCULO'!$F:$W,5,FALSE)))</f>
        <v/>
      </c>
      <c r="G188" s="2" t="str">
        <f ca="1">IF(OR(ISBLANK($E188),$E188="Total Geral"),"",IF(LEN($E188)&lt;6,"",VLOOKUP($E188,'[1]MEMÓRIA DE CÁLCULO'!$F:$W,3,FALSE)))</f>
        <v/>
      </c>
      <c r="H188" s="2" t="str">
        <f ca="1">IF(OR(ISBLANK($E188),$E188="Total Geral"),"",IF(LEN($E188)&lt;6,"",VLOOKUP($E188,'[1]MEMÓRIA DE CÁLCULO'!$F:$W,4,FALSE)))</f>
        <v/>
      </c>
      <c r="I188" s="3" t="str">
        <f ca="1">IF(OR(ISBLANK($E188),$E188="Total Geral"),"",IF(LEN($E188)&lt;6,"",VLOOKUP($E188,'[1]MEMÓRIA DE CÁLCULO'!$F:$W,2,FALSE)))</f>
        <v/>
      </c>
      <c r="J188" s="3" t="str">
        <f ca="1">IF(OR(ISBLANK($E188),$E188="Total Geral"),"",IF(LEN($E188)&lt;6,"",VLOOKUP($E188,'[1]MEMÓRIA DE CÁLCULO'!$F:$W,17,FALSE)))</f>
        <v/>
      </c>
      <c r="K188" s="36" t="str">
        <f ca="1">IF(OR(ISBLANK($E188),$E188="Total Geral"),"",IF(LEN($E188)&lt;6,"",VLOOKUP($E188,'[1]MEMÓRIA DE CÁLCULO'!$F:$W,18,FALSE)))</f>
        <v/>
      </c>
      <c r="L188" s="37" t="str">
        <f ca="1">IF(OR(ISBLANK($E188),$E188="Total Geral"),"",IF(LEN($E188)&lt;6,"",VLOOKUP($E188,'[1]MEMÓRIA DE CÁLCULO'!$F:$AB,20,FALSE)))</f>
        <v/>
      </c>
      <c r="M188" s="37" t="str">
        <f ca="1">IF(OR(ISBLANK($E188),$E188="Total Geral"),"",IF(LEN($E188)&lt;6,"",VLOOKUP($E188,'[1]MEMÓRIA DE CÁLCULO'!$F:$AB,21,FALSE)))</f>
        <v/>
      </c>
      <c r="N188" s="38" t="str">
        <f ca="1">IF($E188="","",IF($E188="Total Geral",SUM(OFFSET(N188,-1,0):$N$25)/3,VLOOKUP($E188,'[1]MEMÓRIA DE CÁLCULO'!$F:$AB,22,FALSE)))</f>
        <v/>
      </c>
      <c r="O188" s="38" t="str">
        <f ca="1">IF($E188="","",IF($E188="Total Geral",SUM(OFFSET(O188,-1,0):$O$25)/3,VLOOKUP($E188,'[1]MEMÓRIA DE CÁLCULO'!$F:$AB,23,FALSE)))</f>
        <v/>
      </c>
      <c r="V188" s="3">
        <f>IF(ISBLANK($B188),0,COUNTIFS('[1]MEMÓRIA DE CÁLCULO'!$F:$F,'PLANILHA ORÇ.'!$B188))</f>
        <v>0</v>
      </c>
    </row>
    <row r="189" spans="2:22" x14ac:dyDescent="0.25">
      <c r="B189"/>
      <c r="E189" s="2" t="str">
        <f t="shared" ca="1" si="3"/>
        <v/>
      </c>
      <c r="F189" s="35" t="str">
        <f ca="1">IF(OR($E189="",$E189="Total Geral"),"",IF(LEN($E189)&lt;6,VLOOKUP($E189,'[1]MEMÓRIA DE CÁLCULO'!$F:$W,2,FALSE),VLOOKUP($E189,'[1]MEMÓRIA DE CÁLCULO'!$F:$W,5,FALSE)))</f>
        <v/>
      </c>
      <c r="G189" s="2" t="str">
        <f ca="1">IF(OR(ISBLANK($E189),$E189="Total Geral"),"",IF(LEN($E189)&lt;6,"",VLOOKUP($E189,'[1]MEMÓRIA DE CÁLCULO'!$F:$W,3,FALSE)))</f>
        <v/>
      </c>
      <c r="H189" s="2" t="str">
        <f ca="1">IF(OR(ISBLANK($E189),$E189="Total Geral"),"",IF(LEN($E189)&lt;6,"",VLOOKUP($E189,'[1]MEMÓRIA DE CÁLCULO'!$F:$W,4,FALSE)))</f>
        <v/>
      </c>
      <c r="I189" s="3" t="str">
        <f ca="1">IF(OR(ISBLANK($E189),$E189="Total Geral"),"",IF(LEN($E189)&lt;6,"",VLOOKUP($E189,'[1]MEMÓRIA DE CÁLCULO'!$F:$W,2,FALSE)))</f>
        <v/>
      </c>
      <c r="J189" s="3" t="str">
        <f ca="1">IF(OR(ISBLANK($E189),$E189="Total Geral"),"",IF(LEN($E189)&lt;6,"",VLOOKUP($E189,'[1]MEMÓRIA DE CÁLCULO'!$F:$W,17,FALSE)))</f>
        <v/>
      </c>
      <c r="K189" s="36" t="str">
        <f ca="1">IF(OR(ISBLANK($E189),$E189="Total Geral"),"",IF(LEN($E189)&lt;6,"",VLOOKUP($E189,'[1]MEMÓRIA DE CÁLCULO'!$F:$W,18,FALSE)))</f>
        <v/>
      </c>
      <c r="L189" s="37" t="str">
        <f ca="1">IF(OR(ISBLANK($E189),$E189="Total Geral"),"",IF(LEN($E189)&lt;6,"",VLOOKUP($E189,'[1]MEMÓRIA DE CÁLCULO'!$F:$AB,20,FALSE)))</f>
        <v/>
      </c>
      <c r="M189" s="37" t="str">
        <f ca="1">IF(OR(ISBLANK($E189),$E189="Total Geral"),"",IF(LEN($E189)&lt;6,"",VLOOKUP($E189,'[1]MEMÓRIA DE CÁLCULO'!$F:$AB,21,FALSE)))</f>
        <v/>
      </c>
      <c r="N189" s="38" t="str">
        <f ca="1">IF($E189="","",IF($E189="Total Geral",SUM(OFFSET(N189,-1,0):$N$25)/3,VLOOKUP($E189,'[1]MEMÓRIA DE CÁLCULO'!$F:$AB,22,FALSE)))</f>
        <v/>
      </c>
      <c r="O189" s="38" t="str">
        <f ca="1">IF($E189="","",IF($E189="Total Geral",SUM(OFFSET(O189,-1,0):$O$25)/3,VLOOKUP($E189,'[1]MEMÓRIA DE CÁLCULO'!$F:$AB,23,FALSE)))</f>
        <v/>
      </c>
      <c r="V189" s="3">
        <f>IF(ISBLANK($B189),0,COUNTIFS('[1]MEMÓRIA DE CÁLCULO'!$F:$F,'PLANILHA ORÇ.'!$B189))</f>
        <v>0</v>
      </c>
    </row>
    <row r="190" spans="2:22" x14ac:dyDescent="0.25">
      <c r="B190"/>
      <c r="E190" s="2" t="str">
        <f t="shared" ca="1" si="3"/>
        <v/>
      </c>
      <c r="F190" s="35" t="str">
        <f ca="1">IF(OR($E190="",$E190="Total Geral"),"",IF(LEN($E190)&lt;6,VLOOKUP($E190,'[1]MEMÓRIA DE CÁLCULO'!$F:$W,2,FALSE),VLOOKUP($E190,'[1]MEMÓRIA DE CÁLCULO'!$F:$W,5,FALSE)))</f>
        <v/>
      </c>
      <c r="G190" s="2" t="str">
        <f ca="1">IF(OR(ISBLANK($E190),$E190="Total Geral"),"",IF(LEN($E190)&lt;6,"",VLOOKUP($E190,'[1]MEMÓRIA DE CÁLCULO'!$F:$W,3,FALSE)))</f>
        <v/>
      </c>
      <c r="H190" s="2" t="str">
        <f ca="1">IF(OR(ISBLANK($E190),$E190="Total Geral"),"",IF(LEN($E190)&lt;6,"",VLOOKUP($E190,'[1]MEMÓRIA DE CÁLCULO'!$F:$W,4,FALSE)))</f>
        <v/>
      </c>
      <c r="I190" s="3" t="str">
        <f ca="1">IF(OR(ISBLANK($E190),$E190="Total Geral"),"",IF(LEN($E190)&lt;6,"",VLOOKUP($E190,'[1]MEMÓRIA DE CÁLCULO'!$F:$W,2,FALSE)))</f>
        <v/>
      </c>
      <c r="J190" s="3" t="str">
        <f ca="1">IF(OR(ISBLANK($E190),$E190="Total Geral"),"",IF(LEN($E190)&lt;6,"",VLOOKUP($E190,'[1]MEMÓRIA DE CÁLCULO'!$F:$W,17,FALSE)))</f>
        <v/>
      </c>
      <c r="K190" s="36" t="str">
        <f ca="1">IF(OR(ISBLANK($E190),$E190="Total Geral"),"",IF(LEN($E190)&lt;6,"",VLOOKUP($E190,'[1]MEMÓRIA DE CÁLCULO'!$F:$W,18,FALSE)))</f>
        <v/>
      </c>
      <c r="L190" s="37" t="str">
        <f ca="1">IF(OR(ISBLANK($E190),$E190="Total Geral"),"",IF(LEN($E190)&lt;6,"",VLOOKUP($E190,'[1]MEMÓRIA DE CÁLCULO'!$F:$AB,20,FALSE)))</f>
        <v/>
      </c>
      <c r="M190" s="37" t="str">
        <f ca="1">IF(OR(ISBLANK($E190),$E190="Total Geral"),"",IF(LEN($E190)&lt;6,"",VLOOKUP($E190,'[1]MEMÓRIA DE CÁLCULO'!$F:$AB,21,FALSE)))</f>
        <v/>
      </c>
      <c r="N190" s="38" t="str">
        <f ca="1">IF($E190="","",IF($E190="Total Geral",SUM(OFFSET(N190,-1,0):$N$25)/3,VLOOKUP($E190,'[1]MEMÓRIA DE CÁLCULO'!$F:$AB,22,FALSE)))</f>
        <v/>
      </c>
      <c r="O190" s="38" t="str">
        <f ca="1">IF($E190="","",IF($E190="Total Geral",SUM(OFFSET(O190,-1,0):$O$25)/3,VLOOKUP($E190,'[1]MEMÓRIA DE CÁLCULO'!$F:$AB,23,FALSE)))</f>
        <v/>
      </c>
      <c r="V190" s="3">
        <f>IF(ISBLANK($B190),0,COUNTIFS('[1]MEMÓRIA DE CÁLCULO'!$F:$F,'PLANILHA ORÇ.'!$B190))</f>
        <v>0</v>
      </c>
    </row>
    <row r="191" spans="2:22" x14ac:dyDescent="0.25">
      <c r="B191"/>
      <c r="E191" s="2" t="str">
        <f t="shared" ca="1" si="3"/>
        <v/>
      </c>
      <c r="F191" s="35" t="str">
        <f ca="1">IF(OR($E191="",$E191="Total Geral"),"",IF(LEN($E191)&lt;6,VLOOKUP($E191,'[1]MEMÓRIA DE CÁLCULO'!$F:$W,2,FALSE),VLOOKUP($E191,'[1]MEMÓRIA DE CÁLCULO'!$F:$W,5,FALSE)))</f>
        <v/>
      </c>
      <c r="G191" s="2" t="str">
        <f ca="1">IF(OR(ISBLANK($E191),$E191="Total Geral"),"",IF(LEN($E191)&lt;6,"",VLOOKUP($E191,'[1]MEMÓRIA DE CÁLCULO'!$F:$W,3,FALSE)))</f>
        <v/>
      </c>
      <c r="H191" s="2" t="str">
        <f ca="1">IF(OR(ISBLANK($E191),$E191="Total Geral"),"",IF(LEN($E191)&lt;6,"",VLOOKUP($E191,'[1]MEMÓRIA DE CÁLCULO'!$F:$W,4,FALSE)))</f>
        <v/>
      </c>
      <c r="I191" s="3" t="str">
        <f ca="1">IF(OR(ISBLANK($E191),$E191="Total Geral"),"",IF(LEN($E191)&lt;6,"",VLOOKUP($E191,'[1]MEMÓRIA DE CÁLCULO'!$F:$W,2,FALSE)))</f>
        <v/>
      </c>
      <c r="J191" s="3" t="str">
        <f ca="1">IF(OR(ISBLANK($E191),$E191="Total Geral"),"",IF(LEN($E191)&lt;6,"",VLOOKUP($E191,'[1]MEMÓRIA DE CÁLCULO'!$F:$W,17,FALSE)))</f>
        <v/>
      </c>
      <c r="K191" s="36" t="str">
        <f ca="1">IF(OR(ISBLANK($E191),$E191="Total Geral"),"",IF(LEN($E191)&lt;6,"",VLOOKUP($E191,'[1]MEMÓRIA DE CÁLCULO'!$F:$W,18,FALSE)))</f>
        <v/>
      </c>
      <c r="L191" s="37" t="str">
        <f ca="1">IF(OR(ISBLANK($E191),$E191="Total Geral"),"",IF(LEN($E191)&lt;6,"",VLOOKUP($E191,'[1]MEMÓRIA DE CÁLCULO'!$F:$AB,20,FALSE)))</f>
        <v/>
      </c>
      <c r="M191" s="37" t="str">
        <f ca="1">IF(OR(ISBLANK($E191),$E191="Total Geral"),"",IF(LEN($E191)&lt;6,"",VLOOKUP($E191,'[1]MEMÓRIA DE CÁLCULO'!$F:$AB,21,FALSE)))</f>
        <v/>
      </c>
      <c r="N191" s="38" t="str">
        <f ca="1">IF($E191="","",IF($E191="Total Geral",SUM(OFFSET(N191,-1,0):$N$25)/3,VLOOKUP($E191,'[1]MEMÓRIA DE CÁLCULO'!$F:$AB,22,FALSE)))</f>
        <v/>
      </c>
      <c r="O191" s="38" t="str">
        <f ca="1">IF($E191="","",IF($E191="Total Geral",SUM(OFFSET(O191,-1,0):$O$25)/3,VLOOKUP($E191,'[1]MEMÓRIA DE CÁLCULO'!$F:$AB,23,FALSE)))</f>
        <v/>
      </c>
      <c r="V191" s="3">
        <f>IF(ISBLANK($B191),0,COUNTIFS('[1]MEMÓRIA DE CÁLCULO'!$F:$F,'PLANILHA ORÇ.'!$B191))</f>
        <v>0</v>
      </c>
    </row>
    <row r="192" spans="2:22" x14ac:dyDescent="0.25">
      <c r="B192"/>
      <c r="E192" s="2" t="str">
        <f t="shared" ca="1" si="3"/>
        <v/>
      </c>
      <c r="F192" s="35" t="str">
        <f ca="1">IF(OR($E192="",$E192="Total Geral"),"",IF(LEN($E192)&lt;6,VLOOKUP($E192,'[1]MEMÓRIA DE CÁLCULO'!$F:$W,2,FALSE),VLOOKUP($E192,'[1]MEMÓRIA DE CÁLCULO'!$F:$W,5,FALSE)))</f>
        <v/>
      </c>
      <c r="G192" s="2" t="str">
        <f ca="1">IF(OR(ISBLANK($E192),$E192="Total Geral"),"",IF(LEN($E192)&lt;6,"",VLOOKUP($E192,'[1]MEMÓRIA DE CÁLCULO'!$F:$W,3,FALSE)))</f>
        <v/>
      </c>
      <c r="H192" s="2" t="str">
        <f ca="1">IF(OR(ISBLANK($E192),$E192="Total Geral"),"",IF(LEN($E192)&lt;6,"",VLOOKUP($E192,'[1]MEMÓRIA DE CÁLCULO'!$F:$W,4,FALSE)))</f>
        <v/>
      </c>
      <c r="I192" s="3" t="str">
        <f ca="1">IF(OR(ISBLANK($E192),$E192="Total Geral"),"",IF(LEN($E192)&lt;6,"",VLOOKUP($E192,'[1]MEMÓRIA DE CÁLCULO'!$F:$W,2,FALSE)))</f>
        <v/>
      </c>
      <c r="J192" s="3" t="str">
        <f ca="1">IF(OR(ISBLANK($E192),$E192="Total Geral"),"",IF(LEN($E192)&lt;6,"",VLOOKUP($E192,'[1]MEMÓRIA DE CÁLCULO'!$F:$W,17,FALSE)))</f>
        <v/>
      </c>
      <c r="K192" s="36" t="str">
        <f ca="1">IF(OR(ISBLANK($E192),$E192="Total Geral"),"",IF(LEN($E192)&lt;6,"",VLOOKUP($E192,'[1]MEMÓRIA DE CÁLCULO'!$F:$W,18,FALSE)))</f>
        <v/>
      </c>
      <c r="L192" s="37" t="str">
        <f ca="1">IF(OR(ISBLANK($E192),$E192="Total Geral"),"",IF(LEN($E192)&lt;6,"",VLOOKUP($E192,'[1]MEMÓRIA DE CÁLCULO'!$F:$AB,20,FALSE)))</f>
        <v/>
      </c>
      <c r="M192" s="37" t="str">
        <f ca="1">IF(OR(ISBLANK($E192),$E192="Total Geral"),"",IF(LEN($E192)&lt;6,"",VLOOKUP($E192,'[1]MEMÓRIA DE CÁLCULO'!$F:$AB,21,FALSE)))</f>
        <v/>
      </c>
      <c r="N192" s="38" t="str">
        <f ca="1">IF($E192="","",IF($E192="Total Geral",SUM(OFFSET(N192,-1,0):$N$25)/3,VLOOKUP($E192,'[1]MEMÓRIA DE CÁLCULO'!$F:$AB,22,FALSE)))</f>
        <v/>
      </c>
      <c r="O192" s="38" t="str">
        <f ca="1">IF($E192="","",IF($E192="Total Geral",SUM(OFFSET(O192,-1,0):$O$25)/3,VLOOKUP($E192,'[1]MEMÓRIA DE CÁLCULO'!$F:$AB,23,FALSE)))</f>
        <v/>
      </c>
      <c r="V192" s="3">
        <f>IF(ISBLANK($B192),0,COUNTIFS('[1]MEMÓRIA DE CÁLCULO'!$F:$F,'PLANILHA ORÇ.'!$B192))</f>
        <v>0</v>
      </c>
    </row>
    <row r="193" spans="2:22" x14ac:dyDescent="0.25">
      <c r="B193"/>
      <c r="E193" s="2" t="str">
        <f t="shared" ca="1" si="3"/>
        <v/>
      </c>
      <c r="F193" s="35" t="str">
        <f ca="1">IF(OR($E193="",$E193="Total Geral"),"",IF(LEN($E193)&lt;6,VLOOKUP($E193,'[1]MEMÓRIA DE CÁLCULO'!$F:$W,2,FALSE),VLOOKUP($E193,'[1]MEMÓRIA DE CÁLCULO'!$F:$W,5,FALSE)))</f>
        <v/>
      </c>
      <c r="G193" s="2" t="str">
        <f ca="1">IF(OR(ISBLANK($E193),$E193="Total Geral"),"",IF(LEN($E193)&lt;6,"",VLOOKUP($E193,'[1]MEMÓRIA DE CÁLCULO'!$F:$W,3,FALSE)))</f>
        <v/>
      </c>
      <c r="H193" s="2" t="str">
        <f ca="1">IF(OR(ISBLANK($E193),$E193="Total Geral"),"",IF(LEN($E193)&lt;6,"",VLOOKUP($E193,'[1]MEMÓRIA DE CÁLCULO'!$F:$W,4,FALSE)))</f>
        <v/>
      </c>
      <c r="I193" s="3" t="str">
        <f ca="1">IF(OR(ISBLANK($E193),$E193="Total Geral"),"",IF(LEN($E193)&lt;6,"",VLOOKUP($E193,'[1]MEMÓRIA DE CÁLCULO'!$F:$W,2,FALSE)))</f>
        <v/>
      </c>
      <c r="J193" s="3" t="str">
        <f ca="1">IF(OR(ISBLANK($E193),$E193="Total Geral"),"",IF(LEN($E193)&lt;6,"",VLOOKUP($E193,'[1]MEMÓRIA DE CÁLCULO'!$F:$W,17,FALSE)))</f>
        <v/>
      </c>
      <c r="K193" s="36" t="str">
        <f ca="1">IF(OR(ISBLANK($E193),$E193="Total Geral"),"",IF(LEN($E193)&lt;6,"",VLOOKUP($E193,'[1]MEMÓRIA DE CÁLCULO'!$F:$W,18,FALSE)))</f>
        <v/>
      </c>
      <c r="L193" s="37" t="str">
        <f ca="1">IF(OR(ISBLANK($E193),$E193="Total Geral"),"",IF(LEN($E193)&lt;6,"",VLOOKUP($E193,'[1]MEMÓRIA DE CÁLCULO'!$F:$AB,20,FALSE)))</f>
        <v/>
      </c>
      <c r="M193" s="37" t="str">
        <f ca="1">IF(OR(ISBLANK($E193),$E193="Total Geral"),"",IF(LEN($E193)&lt;6,"",VLOOKUP($E193,'[1]MEMÓRIA DE CÁLCULO'!$F:$AB,21,FALSE)))</f>
        <v/>
      </c>
      <c r="N193" s="38" t="str">
        <f ca="1">IF($E193="","",IF($E193="Total Geral",SUM(OFFSET(N193,-1,0):$N$25)/3,VLOOKUP($E193,'[1]MEMÓRIA DE CÁLCULO'!$F:$AB,22,FALSE)))</f>
        <v/>
      </c>
      <c r="O193" s="38" t="str">
        <f ca="1">IF($E193="","",IF($E193="Total Geral",SUM(OFFSET(O193,-1,0):$O$25)/3,VLOOKUP($E193,'[1]MEMÓRIA DE CÁLCULO'!$F:$AB,23,FALSE)))</f>
        <v/>
      </c>
      <c r="V193" s="3">
        <f>IF(ISBLANK($B193),0,COUNTIFS('[1]MEMÓRIA DE CÁLCULO'!$F:$F,'PLANILHA ORÇ.'!$B193))</f>
        <v>0</v>
      </c>
    </row>
    <row r="194" spans="2:22" x14ac:dyDescent="0.25">
      <c r="B194"/>
      <c r="E194" s="2" t="str">
        <f t="shared" ca="1" si="3"/>
        <v/>
      </c>
      <c r="F194" s="35" t="str">
        <f ca="1">IF(OR($E194="",$E194="Total Geral"),"",IF(LEN($E194)&lt;6,VLOOKUP($E194,'[1]MEMÓRIA DE CÁLCULO'!$F:$W,2,FALSE),VLOOKUP($E194,'[1]MEMÓRIA DE CÁLCULO'!$F:$W,5,FALSE)))</f>
        <v/>
      </c>
      <c r="G194" s="2" t="str">
        <f ca="1">IF(OR(ISBLANK($E194),$E194="Total Geral"),"",IF(LEN($E194)&lt;6,"",VLOOKUP($E194,'[1]MEMÓRIA DE CÁLCULO'!$F:$W,3,FALSE)))</f>
        <v/>
      </c>
      <c r="H194" s="2" t="str">
        <f ca="1">IF(OR(ISBLANK($E194),$E194="Total Geral"),"",IF(LEN($E194)&lt;6,"",VLOOKUP($E194,'[1]MEMÓRIA DE CÁLCULO'!$F:$W,4,FALSE)))</f>
        <v/>
      </c>
      <c r="I194" s="3" t="str">
        <f ca="1">IF(OR(ISBLANK($E194),$E194="Total Geral"),"",IF(LEN($E194)&lt;6,"",VLOOKUP($E194,'[1]MEMÓRIA DE CÁLCULO'!$F:$W,2,FALSE)))</f>
        <v/>
      </c>
      <c r="J194" s="3" t="str">
        <f ca="1">IF(OR(ISBLANK($E194),$E194="Total Geral"),"",IF(LEN($E194)&lt;6,"",VLOOKUP($E194,'[1]MEMÓRIA DE CÁLCULO'!$F:$W,17,FALSE)))</f>
        <v/>
      </c>
      <c r="K194" s="36" t="str">
        <f ca="1">IF(OR(ISBLANK($E194),$E194="Total Geral"),"",IF(LEN($E194)&lt;6,"",VLOOKUP($E194,'[1]MEMÓRIA DE CÁLCULO'!$F:$W,18,FALSE)))</f>
        <v/>
      </c>
      <c r="L194" s="37" t="str">
        <f ca="1">IF(OR(ISBLANK($E194),$E194="Total Geral"),"",IF(LEN($E194)&lt;6,"",VLOOKUP($E194,'[1]MEMÓRIA DE CÁLCULO'!$F:$AB,20,FALSE)))</f>
        <v/>
      </c>
      <c r="M194" s="37" t="str">
        <f ca="1">IF(OR(ISBLANK($E194),$E194="Total Geral"),"",IF(LEN($E194)&lt;6,"",VLOOKUP($E194,'[1]MEMÓRIA DE CÁLCULO'!$F:$AB,21,FALSE)))</f>
        <v/>
      </c>
      <c r="N194" s="38" t="str">
        <f ca="1">IF($E194="","",IF($E194="Total Geral",SUM(OFFSET(N194,-1,0):$N$25)/3,VLOOKUP($E194,'[1]MEMÓRIA DE CÁLCULO'!$F:$AB,22,FALSE)))</f>
        <v/>
      </c>
      <c r="O194" s="38" t="str">
        <f ca="1">IF($E194="","",IF($E194="Total Geral",SUM(OFFSET(O194,-1,0):$O$25)/3,VLOOKUP($E194,'[1]MEMÓRIA DE CÁLCULO'!$F:$AB,23,FALSE)))</f>
        <v/>
      </c>
      <c r="V194" s="3">
        <f>IF(ISBLANK($B194),0,COUNTIFS('[1]MEMÓRIA DE CÁLCULO'!$F:$F,'PLANILHA ORÇ.'!$B194))</f>
        <v>0</v>
      </c>
    </row>
    <row r="195" spans="2:22" x14ac:dyDescent="0.25">
      <c r="B195"/>
      <c r="E195" s="2" t="str">
        <f t="shared" ca="1" si="3"/>
        <v/>
      </c>
      <c r="F195" s="35" t="str">
        <f ca="1">IF(OR($E195="",$E195="Total Geral"),"",IF(LEN($E195)&lt;6,VLOOKUP($E195,'[1]MEMÓRIA DE CÁLCULO'!$F:$W,2,FALSE),VLOOKUP($E195,'[1]MEMÓRIA DE CÁLCULO'!$F:$W,5,FALSE)))</f>
        <v/>
      </c>
      <c r="G195" s="2" t="str">
        <f ca="1">IF(OR(ISBLANK($E195),$E195="Total Geral"),"",IF(LEN($E195)&lt;6,"",VLOOKUP($E195,'[1]MEMÓRIA DE CÁLCULO'!$F:$W,3,FALSE)))</f>
        <v/>
      </c>
      <c r="H195" s="2" t="str">
        <f ca="1">IF(OR(ISBLANK($E195),$E195="Total Geral"),"",IF(LEN($E195)&lt;6,"",VLOOKUP($E195,'[1]MEMÓRIA DE CÁLCULO'!$F:$W,4,FALSE)))</f>
        <v/>
      </c>
      <c r="I195" s="3" t="str">
        <f ca="1">IF(OR(ISBLANK($E195),$E195="Total Geral"),"",IF(LEN($E195)&lt;6,"",VLOOKUP($E195,'[1]MEMÓRIA DE CÁLCULO'!$F:$W,2,FALSE)))</f>
        <v/>
      </c>
      <c r="J195" s="3" t="str">
        <f ca="1">IF(OR(ISBLANK($E195),$E195="Total Geral"),"",IF(LEN($E195)&lt;6,"",VLOOKUP($E195,'[1]MEMÓRIA DE CÁLCULO'!$F:$W,17,FALSE)))</f>
        <v/>
      </c>
      <c r="K195" s="36" t="str">
        <f ca="1">IF(OR(ISBLANK($E195),$E195="Total Geral"),"",IF(LEN($E195)&lt;6,"",VLOOKUP($E195,'[1]MEMÓRIA DE CÁLCULO'!$F:$W,18,FALSE)))</f>
        <v/>
      </c>
      <c r="L195" s="37" t="str">
        <f ca="1">IF(OR(ISBLANK($E195),$E195="Total Geral"),"",IF(LEN($E195)&lt;6,"",VLOOKUP($E195,'[1]MEMÓRIA DE CÁLCULO'!$F:$AB,20,FALSE)))</f>
        <v/>
      </c>
      <c r="M195" s="37" t="str">
        <f ca="1">IF(OR(ISBLANK($E195),$E195="Total Geral"),"",IF(LEN($E195)&lt;6,"",VLOOKUP($E195,'[1]MEMÓRIA DE CÁLCULO'!$F:$AB,21,FALSE)))</f>
        <v/>
      </c>
      <c r="N195" s="38" t="str">
        <f ca="1">IF($E195="","",IF($E195="Total Geral",SUM(OFFSET(N195,-1,0):$N$25)/3,VLOOKUP($E195,'[1]MEMÓRIA DE CÁLCULO'!$F:$AB,22,FALSE)))</f>
        <v/>
      </c>
      <c r="O195" s="38" t="str">
        <f ca="1">IF($E195="","",IF($E195="Total Geral",SUM(OFFSET(O195,-1,0):$O$25)/3,VLOOKUP($E195,'[1]MEMÓRIA DE CÁLCULO'!$F:$AB,23,FALSE)))</f>
        <v/>
      </c>
      <c r="V195" s="3">
        <f>IF(ISBLANK($B195),0,COUNTIFS('[1]MEMÓRIA DE CÁLCULO'!$F:$F,'PLANILHA ORÇ.'!$B195))</f>
        <v>0</v>
      </c>
    </row>
    <row r="196" spans="2:22" x14ac:dyDescent="0.25">
      <c r="B196"/>
      <c r="E196" s="2" t="str">
        <f t="shared" ca="1" si="3"/>
        <v/>
      </c>
      <c r="F196" s="35" t="str">
        <f ca="1">IF(OR($E196="",$E196="Total Geral"),"",IF(LEN($E196)&lt;6,VLOOKUP($E196,'[1]MEMÓRIA DE CÁLCULO'!$F:$W,2,FALSE),VLOOKUP($E196,'[1]MEMÓRIA DE CÁLCULO'!$F:$W,5,FALSE)))</f>
        <v/>
      </c>
      <c r="G196" s="2" t="str">
        <f ca="1">IF(OR(ISBLANK($E196),$E196="Total Geral"),"",IF(LEN($E196)&lt;6,"",VLOOKUP($E196,'[1]MEMÓRIA DE CÁLCULO'!$F:$W,3,FALSE)))</f>
        <v/>
      </c>
      <c r="H196" s="2" t="str">
        <f ca="1">IF(OR(ISBLANK($E196),$E196="Total Geral"),"",IF(LEN($E196)&lt;6,"",VLOOKUP($E196,'[1]MEMÓRIA DE CÁLCULO'!$F:$W,4,FALSE)))</f>
        <v/>
      </c>
      <c r="I196" s="3" t="str">
        <f ca="1">IF(OR(ISBLANK($E196),$E196="Total Geral"),"",IF(LEN($E196)&lt;6,"",VLOOKUP($E196,'[1]MEMÓRIA DE CÁLCULO'!$F:$W,2,FALSE)))</f>
        <v/>
      </c>
      <c r="J196" s="3" t="str">
        <f ca="1">IF(OR(ISBLANK($E196),$E196="Total Geral"),"",IF(LEN($E196)&lt;6,"",VLOOKUP($E196,'[1]MEMÓRIA DE CÁLCULO'!$F:$W,17,FALSE)))</f>
        <v/>
      </c>
      <c r="K196" s="36" t="str">
        <f ca="1">IF(OR(ISBLANK($E196),$E196="Total Geral"),"",IF(LEN($E196)&lt;6,"",VLOOKUP($E196,'[1]MEMÓRIA DE CÁLCULO'!$F:$W,18,FALSE)))</f>
        <v/>
      </c>
      <c r="L196" s="37" t="str">
        <f ca="1">IF(OR(ISBLANK($E196),$E196="Total Geral"),"",IF(LEN($E196)&lt;6,"",VLOOKUP($E196,'[1]MEMÓRIA DE CÁLCULO'!$F:$AB,20,FALSE)))</f>
        <v/>
      </c>
      <c r="M196" s="37" t="str">
        <f ca="1">IF(OR(ISBLANK($E196),$E196="Total Geral"),"",IF(LEN($E196)&lt;6,"",VLOOKUP($E196,'[1]MEMÓRIA DE CÁLCULO'!$F:$AB,21,FALSE)))</f>
        <v/>
      </c>
      <c r="N196" s="38" t="str">
        <f ca="1">IF($E196="","",IF($E196="Total Geral",SUM(OFFSET(N196,-1,0):$N$25)/3,VLOOKUP($E196,'[1]MEMÓRIA DE CÁLCULO'!$F:$AB,22,FALSE)))</f>
        <v/>
      </c>
      <c r="O196" s="38" t="str">
        <f ca="1">IF($E196="","",IF($E196="Total Geral",SUM(OFFSET(O196,-1,0):$O$25)/3,VLOOKUP($E196,'[1]MEMÓRIA DE CÁLCULO'!$F:$AB,23,FALSE)))</f>
        <v/>
      </c>
      <c r="V196" s="3">
        <f>IF(ISBLANK($B196),0,COUNTIFS('[1]MEMÓRIA DE CÁLCULO'!$F:$F,'PLANILHA ORÇ.'!$B196))</f>
        <v>0</v>
      </c>
    </row>
    <row r="197" spans="2:22" x14ac:dyDescent="0.25">
      <c r="B197"/>
      <c r="E197" s="2" t="str">
        <f t="shared" ca="1" si="3"/>
        <v/>
      </c>
      <c r="F197" s="35" t="str">
        <f ca="1">IF(OR($E197="",$E197="Total Geral"),"",IF(LEN($E197)&lt;6,VLOOKUP($E197,'[1]MEMÓRIA DE CÁLCULO'!$F:$W,2,FALSE),VLOOKUP($E197,'[1]MEMÓRIA DE CÁLCULO'!$F:$W,5,FALSE)))</f>
        <v/>
      </c>
      <c r="G197" s="2" t="str">
        <f ca="1">IF(OR(ISBLANK($E197),$E197="Total Geral"),"",IF(LEN($E197)&lt;6,"",VLOOKUP($E197,'[1]MEMÓRIA DE CÁLCULO'!$F:$W,3,FALSE)))</f>
        <v/>
      </c>
      <c r="H197" s="2" t="str">
        <f ca="1">IF(OR(ISBLANK($E197),$E197="Total Geral"),"",IF(LEN($E197)&lt;6,"",VLOOKUP($E197,'[1]MEMÓRIA DE CÁLCULO'!$F:$W,4,FALSE)))</f>
        <v/>
      </c>
      <c r="I197" s="3" t="str">
        <f ca="1">IF(OR(ISBLANK($E197),$E197="Total Geral"),"",IF(LEN($E197)&lt;6,"",VLOOKUP($E197,'[1]MEMÓRIA DE CÁLCULO'!$F:$W,2,FALSE)))</f>
        <v/>
      </c>
      <c r="J197" s="3" t="str">
        <f ca="1">IF(OR(ISBLANK($E197),$E197="Total Geral"),"",IF(LEN($E197)&lt;6,"",VLOOKUP($E197,'[1]MEMÓRIA DE CÁLCULO'!$F:$W,17,FALSE)))</f>
        <v/>
      </c>
      <c r="K197" s="36" t="str">
        <f ca="1">IF(OR(ISBLANK($E197),$E197="Total Geral"),"",IF(LEN($E197)&lt;6,"",VLOOKUP($E197,'[1]MEMÓRIA DE CÁLCULO'!$F:$W,18,FALSE)))</f>
        <v/>
      </c>
      <c r="L197" s="37" t="str">
        <f ca="1">IF(OR(ISBLANK($E197),$E197="Total Geral"),"",IF(LEN($E197)&lt;6,"",VLOOKUP($E197,'[1]MEMÓRIA DE CÁLCULO'!$F:$AB,20,FALSE)))</f>
        <v/>
      </c>
      <c r="M197" s="37" t="str">
        <f ca="1">IF(OR(ISBLANK($E197),$E197="Total Geral"),"",IF(LEN($E197)&lt;6,"",VLOOKUP($E197,'[1]MEMÓRIA DE CÁLCULO'!$F:$AB,21,FALSE)))</f>
        <v/>
      </c>
      <c r="N197" s="38" t="str">
        <f ca="1">IF($E197="","",IF($E197="Total Geral",SUM(OFFSET(N197,-1,0):$N$25)/3,VLOOKUP($E197,'[1]MEMÓRIA DE CÁLCULO'!$F:$AB,22,FALSE)))</f>
        <v/>
      </c>
      <c r="O197" s="38" t="str">
        <f ca="1">IF($E197="","",IF($E197="Total Geral",SUM(OFFSET(O197,-1,0):$O$25)/3,VLOOKUP($E197,'[1]MEMÓRIA DE CÁLCULO'!$F:$AB,23,FALSE)))</f>
        <v/>
      </c>
      <c r="V197" s="3">
        <f>IF(ISBLANK($B197),0,COUNTIFS('[1]MEMÓRIA DE CÁLCULO'!$F:$F,'PLANILHA ORÇ.'!$B197))</f>
        <v>0</v>
      </c>
    </row>
    <row r="198" spans="2:22" x14ac:dyDescent="0.25">
      <c r="B198"/>
      <c r="E198" s="2" t="str">
        <f t="shared" ca="1" si="3"/>
        <v/>
      </c>
      <c r="F198" s="35" t="str">
        <f ca="1">IF(OR($E198="",$E198="Total Geral"),"",IF(LEN($E198)&lt;6,VLOOKUP($E198,'[1]MEMÓRIA DE CÁLCULO'!$F:$W,2,FALSE),VLOOKUP($E198,'[1]MEMÓRIA DE CÁLCULO'!$F:$W,5,FALSE)))</f>
        <v/>
      </c>
      <c r="G198" s="2" t="str">
        <f ca="1">IF(OR(ISBLANK($E198),$E198="Total Geral"),"",IF(LEN($E198)&lt;6,"",VLOOKUP($E198,'[1]MEMÓRIA DE CÁLCULO'!$F:$W,3,FALSE)))</f>
        <v/>
      </c>
      <c r="H198" s="2" t="str">
        <f ca="1">IF(OR(ISBLANK($E198),$E198="Total Geral"),"",IF(LEN($E198)&lt;6,"",VLOOKUP($E198,'[1]MEMÓRIA DE CÁLCULO'!$F:$W,4,FALSE)))</f>
        <v/>
      </c>
      <c r="I198" s="3" t="str">
        <f ca="1">IF(OR(ISBLANK($E198),$E198="Total Geral"),"",IF(LEN($E198)&lt;6,"",VLOOKUP($E198,'[1]MEMÓRIA DE CÁLCULO'!$F:$W,2,FALSE)))</f>
        <v/>
      </c>
      <c r="J198" s="3" t="str">
        <f ca="1">IF(OR(ISBLANK($E198),$E198="Total Geral"),"",IF(LEN($E198)&lt;6,"",VLOOKUP($E198,'[1]MEMÓRIA DE CÁLCULO'!$F:$W,17,FALSE)))</f>
        <v/>
      </c>
      <c r="K198" s="36" t="str">
        <f ca="1">IF(OR(ISBLANK($E198),$E198="Total Geral"),"",IF(LEN($E198)&lt;6,"",VLOOKUP($E198,'[1]MEMÓRIA DE CÁLCULO'!$F:$W,18,FALSE)))</f>
        <v/>
      </c>
      <c r="L198" s="37" t="str">
        <f ca="1">IF(OR(ISBLANK($E198),$E198="Total Geral"),"",IF(LEN($E198)&lt;6,"",VLOOKUP($E198,'[1]MEMÓRIA DE CÁLCULO'!$F:$AB,20,FALSE)))</f>
        <v/>
      </c>
      <c r="M198" s="37" t="str">
        <f ca="1">IF(OR(ISBLANK($E198),$E198="Total Geral"),"",IF(LEN($E198)&lt;6,"",VLOOKUP($E198,'[1]MEMÓRIA DE CÁLCULO'!$F:$AB,21,FALSE)))</f>
        <v/>
      </c>
      <c r="N198" s="38" t="str">
        <f ca="1">IF($E198="","",IF($E198="Total Geral",SUM(OFFSET(N198,-1,0):$N$25)/3,VLOOKUP($E198,'[1]MEMÓRIA DE CÁLCULO'!$F:$AB,22,FALSE)))</f>
        <v/>
      </c>
      <c r="O198" s="38" t="str">
        <f ca="1">IF($E198="","",IF($E198="Total Geral",SUM(OFFSET(O198,-1,0):$O$25)/3,VLOOKUP($E198,'[1]MEMÓRIA DE CÁLCULO'!$F:$AB,23,FALSE)))</f>
        <v/>
      </c>
      <c r="V198" s="3">
        <f>IF(ISBLANK($B198),0,COUNTIFS('[1]MEMÓRIA DE CÁLCULO'!$F:$F,'PLANILHA ORÇ.'!$B198))</f>
        <v>0</v>
      </c>
    </row>
    <row r="199" spans="2:22" x14ac:dyDescent="0.25">
      <c r="B199"/>
      <c r="E199" s="2" t="str">
        <f t="shared" ca="1" si="3"/>
        <v/>
      </c>
      <c r="F199" s="35" t="str">
        <f ca="1">IF(OR($E199="",$E199="Total Geral"),"",IF(LEN($E199)&lt;6,VLOOKUP($E199,'[1]MEMÓRIA DE CÁLCULO'!$F:$W,2,FALSE),VLOOKUP($E199,'[1]MEMÓRIA DE CÁLCULO'!$F:$W,5,FALSE)))</f>
        <v/>
      </c>
      <c r="G199" s="2" t="str">
        <f ca="1">IF(OR(ISBLANK($E199),$E199="Total Geral"),"",IF(LEN($E199)&lt;6,"",VLOOKUP($E199,'[1]MEMÓRIA DE CÁLCULO'!$F:$W,3,FALSE)))</f>
        <v/>
      </c>
      <c r="H199" s="2" t="str">
        <f ca="1">IF(OR(ISBLANK($E199),$E199="Total Geral"),"",IF(LEN($E199)&lt;6,"",VLOOKUP($E199,'[1]MEMÓRIA DE CÁLCULO'!$F:$W,4,FALSE)))</f>
        <v/>
      </c>
      <c r="I199" s="3" t="str">
        <f ca="1">IF(OR(ISBLANK($E199),$E199="Total Geral"),"",IF(LEN($E199)&lt;6,"",VLOOKUP($E199,'[1]MEMÓRIA DE CÁLCULO'!$F:$W,2,FALSE)))</f>
        <v/>
      </c>
      <c r="J199" s="3" t="str">
        <f ca="1">IF(OR(ISBLANK($E199),$E199="Total Geral"),"",IF(LEN($E199)&lt;6,"",VLOOKUP($E199,'[1]MEMÓRIA DE CÁLCULO'!$F:$W,17,FALSE)))</f>
        <v/>
      </c>
      <c r="K199" s="36" t="str">
        <f ca="1">IF(OR(ISBLANK($E199),$E199="Total Geral"),"",IF(LEN($E199)&lt;6,"",VLOOKUP($E199,'[1]MEMÓRIA DE CÁLCULO'!$F:$W,18,FALSE)))</f>
        <v/>
      </c>
      <c r="L199" s="37" t="str">
        <f ca="1">IF(OR(ISBLANK($E199),$E199="Total Geral"),"",IF(LEN($E199)&lt;6,"",VLOOKUP($E199,'[1]MEMÓRIA DE CÁLCULO'!$F:$AB,20,FALSE)))</f>
        <v/>
      </c>
      <c r="M199" s="37" t="str">
        <f ca="1">IF(OR(ISBLANK($E199),$E199="Total Geral"),"",IF(LEN($E199)&lt;6,"",VLOOKUP($E199,'[1]MEMÓRIA DE CÁLCULO'!$F:$AB,21,FALSE)))</f>
        <v/>
      </c>
      <c r="N199" s="38" t="str">
        <f ca="1">IF($E199="","",IF($E199="Total Geral",SUM(OFFSET(N199,-1,0):$N$25)/3,VLOOKUP($E199,'[1]MEMÓRIA DE CÁLCULO'!$F:$AB,22,FALSE)))</f>
        <v/>
      </c>
      <c r="O199" s="38" t="str">
        <f ca="1">IF($E199="","",IF($E199="Total Geral",SUM(OFFSET(O199,-1,0):$O$25)/3,VLOOKUP($E199,'[1]MEMÓRIA DE CÁLCULO'!$F:$AB,23,FALSE)))</f>
        <v/>
      </c>
      <c r="V199" s="3">
        <f>IF(ISBLANK($B199),0,COUNTIFS('[1]MEMÓRIA DE CÁLCULO'!$F:$F,'PLANILHA ORÇ.'!$B199))</f>
        <v>0</v>
      </c>
    </row>
    <row r="200" spans="2:22" x14ac:dyDescent="0.25">
      <c r="B200"/>
      <c r="E200" s="2" t="str">
        <f t="shared" ca="1" si="3"/>
        <v/>
      </c>
      <c r="F200" s="35" t="str">
        <f ca="1">IF(OR($E200="",$E200="Total Geral"),"",IF(LEN($E200)&lt;6,VLOOKUP($E200,'[1]MEMÓRIA DE CÁLCULO'!$F:$W,2,FALSE),VLOOKUP($E200,'[1]MEMÓRIA DE CÁLCULO'!$F:$W,5,FALSE)))</f>
        <v/>
      </c>
      <c r="G200" s="2" t="str">
        <f ca="1">IF(OR(ISBLANK($E200),$E200="Total Geral"),"",IF(LEN($E200)&lt;6,"",VLOOKUP($E200,'[1]MEMÓRIA DE CÁLCULO'!$F:$W,3,FALSE)))</f>
        <v/>
      </c>
      <c r="H200" s="2" t="str">
        <f ca="1">IF(OR(ISBLANK($E200),$E200="Total Geral"),"",IF(LEN($E200)&lt;6,"",VLOOKUP($E200,'[1]MEMÓRIA DE CÁLCULO'!$F:$W,4,FALSE)))</f>
        <v/>
      </c>
      <c r="I200" s="3" t="str">
        <f ca="1">IF(OR(ISBLANK($E200),$E200="Total Geral"),"",IF(LEN($E200)&lt;6,"",VLOOKUP($E200,'[1]MEMÓRIA DE CÁLCULO'!$F:$W,2,FALSE)))</f>
        <v/>
      </c>
      <c r="J200" s="3" t="str">
        <f ca="1">IF(OR(ISBLANK($E200),$E200="Total Geral"),"",IF(LEN($E200)&lt;6,"",VLOOKUP($E200,'[1]MEMÓRIA DE CÁLCULO'!$F:$W,17,FALSE)))</f>
        <v/>
      </c>
      <c r="K200" s="36" t="str">
        <f ca="1">IF(OR(ISBLANK($E200),$E200="Total Geral"),"",IF(LEN($E200)&lt;6,"",VLOOKUP($E200,'[1]MEMÓRIA DE CÁLCULO'!$F:$W,18,FALSE)))</f>
        <v/>
      </c>
      <c r="L200" s="37" t="str">
        <f ca="1">IF(OR(ISBLANK($E200),$E200="Total Geral"),"",IF(LEN($E200)&lt;6,"",VLOOKUP($E200,'[1]MEMÓRIA DE CÁLCULO'!$F:$AB,20,FALSE)))</f>
        <v/>
      </c>
      <c r="M200" s="37" t="str">
        <f ca="1">IF(OR(ISBLANK($E200),$E200="Total Geral"),"",IF(LEN($E200)&lt;6,"",VLOOKUP($E200,'[1]MEMÓRIA DE CÁLCULO'!$F:$AB,21,FALSE)))</f>
        <v/>
      </c>
      <c r="N200" s="38" t="str">
        <f ca="1">IF($E200="","",IF($E200="Total Geral",SUM(OFFSET(N200,-1,0):$N$25)/3,VLOOKUP($E200,'[1]MEMÓRIA DE CÁLCULO'!$F:$AB,22,FALSE)))</f>
        <v/>
      </c>
      <c r="O200" s="38" t="str">
        <f ca="1">IF($E200="","",IF($E200="Total Geral",SUM(OFFSET(O200,-1,0):$O$25)/3,VLOOKUP($E200,'[1]MEMÓRIA DE CÁLCULO'!$F:$AB,23,FALSE)))</f>
        <v/>
      </c>
      <c r="V200" s="3">
        <f>IF(ISBLANK($B200),0,COUNTIFS('[1]MEMÓRIA DE CÁLCULO'!$F:$F,'PLANILHA ORÇ.'!$B200))</f>
        <v>0</v>
      </c>
    </row>
    <row r="201" spans="2:22" x14ac:dyDescent="0.25">
      <c r="B201"/>
      <c r="E201" s="2" t="str">
        <f t="shared" ca="1" si="3"/>
        <v/>
      </c>
      <c r="F201" s="35" t="str">
        <f ca="1">IF(OR($E201="",$E201="Total Geral"),"",IF(LEN($E201)&lt;6,VLOOKUP($E201,'[1]MEMÓRIA DE CÁLCULO'!$F:$W,2,FALSE),VLOOKUP($E201,'[1]MEMÓRIA DE CÁLCULO'!$F:$W,5,FALSE)))</f>
        <v/>
      </c>
      <c r="G201" s="2" t="str">
        <f ca="1">IF(OR(ISBLANK($E201),$E201="Total Geral"),"",IF(LEN($E201)&lt;6,"",VLOOKUP($E201,'[1]MEMÓRIA DE CÁLCULO'!$F:$W,3,FALSE)))</f>
        <v/>
      </c>
      <c r="H201" s="2" t="str">
        <f ca="1">IF(OR(ISBLANK($E201),$E201="Total Geral"),"",IF(LEN($E201)&lt;6,"",VLOOKUP($E201,'[1]MEMÓRIA DE CÁLCULO'!$F:$W,4,FALSE)))</f>
        <v/>
      </c>
      <c r="I201" s="3" t="str">
        <f ca="1">IF(OR(ISBLANK($E201),$E201="Total Geral"),"",IF(LEN($E201)&lt;6,"",VLOOKUP($E201,'[1]MEMÓRIA DE CÁLCULO'!$F:$W,2,FALSE)))</f>
        <v/>
      </c>
      <c r="J201" s="3" t="str">
        <f ca="1">IF(OR(ISBLANK($E201),$E201="Total Geral"),"",IF(LEN($E201)&lt;6,"",VLOOKUP($E201,'[1]MEMÓRIA DE CÁLCULO'!$F:$W,17,FALSE)))</f>
        <v/>
      </c>
      <c r="K201" s="36" t="str">
        <f ca="1">IF(OR(ISBLANK($E201),$E201="Total Geral"),"",IF(LEN($E201)&lt;6,"",VLOOKUP($E201,'[1]MEMÓRIA DE CÁLCULO'!$F:$W,18,FALSE)))</f>
        <v/>
      </c>
      <c r="L201" s="37" t="str">
        <f ca="1">IF(OR(ISBLANK($E201),$E201="Total Geral"),"",IF(LEN($E201)&lt;6,"",VLOOKUP($E201,'[1]MEMÓRIA DE CÁLCULO'!$F:$AB,20,FALSE)))</f>
        <v/>
      </c>
      <c r="M201" s="37" t="str">
        <f ca="1">IF(OR(ISBLANK($E201),$E201="Total Geral"),"",IF(LEN($E201)&lt;6,"",VLOOKUP($E201,'[1]MEMÓRIA DE CÁLCULO'!$F:$AB,21,FALSE)))</f>
        <v/>
      </c>
      <c r="N201" s="38" t="str">
        <f ca="1">IF($E201="","",IF($E201="Total Geral",SUM(OFFSET(N201,-1,0):$N$25)/3,VLOOKUP($E201,'[1]MEMÓRIA DE CÁLCULO'!$F:$AB,22,FALSE)))</f>
        <v/>
      </c>
      <c r="O201" s="38" t="str">
        <f ca="1">IF($E201="","",IF($E201="Total Geral",SUM(OFFSET(O201,-1,0):$O$25)/3,VLOOKUP($E201,'[1]MEMÓRIA DE CÁLCULO'!$F:$AB,23,FALSE)))</f>
        <v/>
      </c>
      <c r="V201" s="3">
        <f>IF(ISBLANK($B201),0,COUNTIFS('[1]MEMÓRIA DE CÁLCULO'!$F:$F,'PLANILHA ORÇ.'!$B201))</f>
        <v>0</v>
      </c>
    </row>
    <row r="202" spans="2:22" x14ac:dyDescent="0.25">
      <c r="B202"/>
      <c r="E202" s="2" t="str">
        <f t="shared" ca="1" si="3"/>
        <v/>
      </c>
      <c r="F202" s="35" t="str">
        <f ca="1">IF(OR($E202="",$E202="Total Geral"),"",IF(LEN($E202)&lt;6,VLOOKUP($E202,'[1]MEMÓRIA DE CÁLCULO'!$F:$W,2,FALSE),VLOOKUP($E202,'[1]MEMÓRIA DE CÁLCULO'!$F:$W,5,FALSE)))</f>
        <v/>
      </c>
      <c r="G202" s="2" t="str">
        <f ca="1">IF(OR(ISBLANK($E202),$E202="Total Geral"),"",IF(LEN($E202)&lt;6,"",VLOOKUP($E202,'[1]MEMÓRIA DE CÁLCULO'!$F:$W,3,FALSE)))</f>
        <v/>
      </c>
      <c r="H202" s="2" t="str">
        <f ca="1">IF(OR(ISBLANK($E202),$E202="Total Geral"),"",IF(LEN($E202)&lt;6,"",VLOOKUP($E202,'[1]MEMÓRIA DE CÁLCULO'!$F:$W,4,FALSE)))</f>
        <v/>
      </c>
      <c r="I202" s="3" t="str">
        <f ca="1">IF(OR(ISBLANK($E202),$E202="Total Geral"),"",IF(LEN($E202)&lt;6,"",VLOOKUP($E202,'[1]MEMÓRIA DE CÁLCULO'!$F:$W,2,FALSE)))</f>
        <v/>
      </c>
      <c r="J202" s="3" t="str">
        <f ca="1">IF(OR(ISBLANK($E202),$E202="Total Geral"),"",IF(LEN($E202)&lt;6,"",VLOOKUP($E202,'[1]MEMÓRIA DE CÁLCULO'!$F:$W,17,FALSE)))</f>
        <v/>
      </c>
      <c r="K202" s="36" t="str">
        <f ca="1">IF(OR(ISBLANK($E202),$E202="Total Geral"),"",IF(LEN($E202)&lt;6,"",VLOOKUP($E202,'[1]MEMÓRIA DE CÁLCULO'!$F:$W,18,FALSE)))</f>
        <v/>
      </c>
      <c r="L202" s="37" t="str">
        <f ca="1">IF(OR(ISBLANK($E202),$E202="Total Geral"),"",IF(LEN($E202)&lt;6,"",VLOOKUP($E202,'[1]MEMÓRIA DE CÁLCULO'!$F:$AB,20,FALSE)))</f>
        <v/>
      </c>
      <c r="M202" s="37" t="str">
        <f ca="1">IF(OR(ISBLANK($E202),$E202="Total Geral"),"",IF(LEN($E202)&lt;6,"",VLOOKUP($E202,'[1]MEMÓRIA DE CÁLCULO'!$F:$AB,21,FALSE)))</f>
        <v/>
      </c>
      <c r="N202" s="38" t="str">
        <f ca="1">IF($E202="","",IF($E202="Total Geral",SUM(OFFSET(N202,-1,0):$N$25)/3,VLOOKUP($E202,'[1]MEMÓRIA DE CÁLCULO'!$F:$AB,22,FALSE)))</f>
        <v/>
      </c>
      <c r="O202" s="38" t="str">
        <f ca="1">IF($E202="","",IF($E202="Total Geral",SUM(OFFSET(O202,-1,0):$O$25)/3,VLOOKUP($E202,'[1]MEMÓRIA DE CÁLCULO'!$F:$AB,23,FALSE)))</f>
        <v/>
      </c>
      <c r="V202" s="3">
        <f>IF(ISBLANK($B202),0,COUNTIFS('[1]MEMÓRIA DE CÁLCULO'!$F:$F,'PLANILHA ORÇ.'!$B202))</f>
        <v>0</v>
      </c>
    </row>
    <row r="203" spans="2:22" x14ac:dyDescent="0.25">
      <c r="B203"/>
      <c r="E203" s="2" t="str">
        <f t="shared" ca="1" si="3"/>
        <v/>
      </c>
      <c r="F203" s="35" t="str">
        <f ca="1">IF(OR($E203="",$E203="Total Geral"),"",IF(LEN($E203)&lt;6,VLOOKUP($E203,'[1]MEMÓRIA DE CÁLCULO'!$F:$W,2,FALSE),VLOOKUP($E203,'[1]MEMÓRIA DE CÁLCULO'!$F:$W,5,FALSE)))</f>
        <v/>
      </c>
      <c r="G203" s="2" t="str">
        <f ca="1">IF(OR(ISBLANK($E203),$E203="Total Geral"),"",IF(LEN($E203)&lt;6,"",VLOOKUP($E203,'[1]MEMÓRIA DE CÁLCULO'!$F:$W,3,FALSE)))</f>
        <v/>
      </c>
      <c r="H203" s="2" t="str">
        <f ca="1">IF(OR(ISBLANK($E203),$E203="Total Geral"),"",IF(LEN($E203)&lt;6,"",VLOOKUP($E203,'[1]MEMÓRIA DE CÁLCULO'!$F:$W,4,FALSE)))</f>
        <v/>
      </c>
      <c r="I203" s="3" t="str">
        <f ca="1">IF(OR(ISBLANK($E203),$E203="Total Geral"),"",IF(LEN($E203)&lt;6,"",VLOOKUP($E203,'[1]MEMÓRIA DE CÁLCULO'!$F:$W,2,FALSE)))</f>
        <v/>
      </c>
      <c r="J203" s="3" t="str">
        <f ca="1">IF(OR(ISBLANK($E203),$E203="Total Geral"),"",IF(LEN($E203)&lt;6,"",VLOOKUP($E203,'[1]MEMÓRIA DE CÁLCULO'!$F:$W,17,FALSE)))</f>
        <v/>
      </c>
      <c r="K203" s="36" t="str">
        <f ca="1">IF(OR(ISBLANK($E203),$E203="Total Geral"),"",IF(LEN($E203)&lt;6,"",VLOOKUP($E203,'[1]MEMÓRIA DE CÁLCULO'!$F:$W,18,FALSE)))</f>
        <v/>
      </c>
      <c r="L203" s="37" t="str">
        <f ca="1">IF(OR(ISBLANK($E203),$E203="Total Geral"),"",IF(LEN($E203)&lt;6,"",VLOOKUP($E203,'[1]MEMÓRIA DE CÁLCULO'!$F:$AB,20,FALSE)))</f>
        <v/>
      </c>
      <c r="M203" s="37" t="str">
        <f ca="1">IF(OR(ISBLANK($E203),$E203="Total Geral"),"",IF(LEN($E203)&lt;6,"",VLOOKUP($E203,'[1]MEMÓRIA DE CÁLCULO'!$F:$AB,21,FALSE)))</f>
        <v/>
      </c>
      <c r="N203" s="38" t="str">
        <f ca="1">IF($E203="","",IF($E203="Total Geral",SUM(OFFSET(N203,-1,0):$N$25)/3,VLOOKUP($E203,'[1]MEMÓRIA DE CÁLCULO'!$F:$AB,22,FALSE)))</f>
        <v/>
      </c>
      <c r="O203" s="38" t="str">
        <f ca="1">IF($E203="","",IF($E203="Total Geral",SUM(OFFSET(O203,-1,0):$O$25)/3,VLOOKUP($E203,'[1]MEMÓRIA DE CÁLCULO'!$F:$AB,23,FALSE)))</f>
        <v/>
      </c>
      <c r="V203" s="3">
        <f>IF(ISBLANK($B203),0,COUNTIFS('[1]MEMÓRIA DE CÁLCULO'!$F:$F,'PLANILHA ORÇ.'!$B203))</f>
        <v>0</v>
      </c>
    </row>
    <row r="204" spans="2:22" x14ac:dyDescent="0.25">
      <c r="B204"/>
      <c r="E204" s="2" t="str">
        <f t="shared" ca="1" si="3"/>
        <v/>
      </c>
      <c r="F204" s="35" t="str">
        <f ca="1">IF(OR($E204="",$E204="Total Geral"),"",IF(LEN($E204)&lt;6,VLOOKUP($E204,'[1]MEMÓRIA DE CÁLCULO'!$F:$W,2,FALSE),VLOOKUP($E204,'[1]MEMÓRIA DE CÁLCULO'!$F:$W,5,FALSE)))</f>
        <v/>
      </c>
      <c r="G204" s="2" t="str">
        <f ca="1">IF(OR(ISBLANK($E204),$E204="Total Geral"),"",IF(LEN($E204)&lt;6,"",VLOOKUP($E204,'[1]MEMÓRIA DE CÁLCULO'!$F:$W,3,FALSE)))</f>
        <v/>
      </c>
      <c r="H204" s="2" t="str">
        <f ca="1">IF(OR(ISBLANK($E204),$E204="Total Geral"),"",IF(LEN($E204)&lt;6,"",VLOOKUP($E204,'[1]MEMÓRIA DE CÁLCULO'!$F:$W,4,FALSE)))</f>
        <v/>
      </c>
      <c r="I204" s="3" t="str">
        <f ca="1">IF(OR(ISBLANK($E204),$E204="Total Geral"),"",IF(LEN($E204)&lt;6,"",VLOOKUP($E204,'[1]MEMÓRIA DE CÁLCULO'!$F:$W,2,FALSE)))</f>
        <v/>
      </c>
      <c r="J204" s="3" t="str">
        <f ca="1">IF(OR(ISBLANK($E204),$E204="Total Geral"),"",IF(LEN($E204)&lt;6,"",VLOOKUP($E204,'[1]MEMÓRIA DE CÁLCULO'!$F:$W,17,FALSE)))</f>
        <v/>
      </c>
      <c r="K204" s="36" t="str">
        <f ca="1">IF(OR(ISBLANK($E204),$E204="Total Geral"),"",IF(LEN($E204)&lt;6,"",VLOOKUP($E204,'[1]MEMÓRIA DE CÁLCULO'!$F:$W,18,FALSE)))</f>
        <v/>
      </c>
      <c r="L204" s="37" t="str">
        <f ca="1">IF(OR(ISBLANK($E204),$E204="Total Geral"),"",IF(LEN($E204)&lt;6,"",VLOOKUP($E204,'[1]MEMÓRIA DE CÁLCULO'!$F:$AB,20,FALSE)))</f>
        <v/>
      </c>
      <c r="M204" s="37" t="str">
        <f ca="1">IF(OR(ISBLANK($E204),$E204="Total Geral"),"",IF(LEN($E204)&lt;6,"",VLOOKUP($E204,'[1]MEMÓRIA DE CÁLCULO'!$F:$AB,21,FALSE)))</f>
        <v/>
      </c>
      <c r="N204" s="38" t="str">
        <f ca="1">IF($E204="","",IF($E204="Total Geral",SUM(OFFSET(N204,-1,0):$N$25)/3,VLOOKUP($E204,'[1]MEMÓRIA DE CÁLCULO'!$F:$AB,22,FALSE)))</f>
        <v/>
      </c>
      <c r="O204" s="38" t="str">
        <f ca="1">IF($E204="","",IF($E204="Total Geral",SUM(OFFSET(O204,-1,0):$O$25)/3,VLOOKUP($E204,'[1]MEMÓRIA DE CÁLCULO'!$F:$AB,23,FALSE)))</f>
        <v/>
      </c>
      <c r="V204" s="3">
        <f>IF(ISBLANK($B204),0,COUNTIFS('[1]MEMÓRIA DE CÁLCULO'!$F:$F,'PLANILHA ORÇ.'!$B204))</f>
        <v>0</v>
      </c>
    </row>
    <row r="205" spans="2:22" x14ac:dyDescent="0.25">
      <c r="B205"/>
      <c r="E205" s="2" t="str">
        <f t="shared" ca="1" si="3"/>
        <v/>
      </c>
      <c r="F205" s="35" t="str">
        <f ca="1">IF(OR($E205="",$E205="Total Geral"),"",IF(LEN($E205)&lt;6,VLOOKUP($E205,'[1]MEMÓRIA DE CÁLCULO'!$F:$W,2,FALSE),VLOOKUP($E205,'[1]MEMÓRIA DE CÁLCULO'!$F:$W,5,FALSE)))</f>
        <v/>
      </c>
      <c r="G205" s="2" t="str">
        <f ca="1">IF(OR(ISBLANK($E205),$E205="Total Geral"),"",IF(LEN($E205)&lt;6,"",VLOOKUP($E205,'[1]MEMÓRIA DE CÁLCULO'!$F:$W,3,FALSE)))</f>
        <v/>
      </c>
      <c r="H205" s="2" t="str">
        <f ca="1">IF(OR(ISBLANK($E205),$E205="Total Geral"),"",IF(LEN($E205)&lt;6,"",VLOOKUP($E205,'[1]MEMÓRIA DE CÁLCULO'!$F:$W,4,FALSE)))</f>
        <v/>
      </c>
      <c r="I205" s="3" t="str">
        <f ca="1">IF(OR(ISBLANK($E205),$E205="Total Geral"),"",IF(LEN($E205)&lt;6,"",VLOOKUP($E205,'[1]MEMÓRIA DE CÁLCULO'!$F:$W,2,FALSE)))</f>
        <v/>
      </c>
      <c r="J205" s="3" t="str">
        <f ca="1">IF(OR(ISBLANK($E205),$E205="Total Geral"),"",IF(LEN($E205)&lt;6,"",VLOOKUP($E205,'[1]MEMÓRIA DE CÁLCULO'!$F:$W,17,FALSE)))</f>
        <v/>
      </c>
      <c r="K205" s="36" t="str">
        <f ca="1">IF(OR(ISBLANK($E205),$E205="Total Geral"),"",IF(LEN($E205)&lt;6,"",VLOOKUP($E205,'[1]MEMÓRIA DE CÁLCULO'!$F:$W,18,FALSE)))</f>
        <v/>
      </c>
      <c r="L205" s="37" t="str">
        <f ca="1">IF(OR(ISBLANK($E205),$E205="Total Geral"),"",IF(LEN($E205)&lt;6,"",VLOOKUP($E205,'[1]MEMÓRIA DE CÁLCULO'!$F:$AB,20,FALSE)))</f>
        <v/>
      </c>
      <c r="M205" s="37" t="str">
        <f ca="1">IF(OR(ISBLANK($E205),$E205="Total Geral"),"",IF(LEN($E205)&lt;6,"",VLOOKUP($E205,'[1]MEMÓRIA DE CÁLCULO'!$F:$AB,21,FALSE)))</f>
        <v/>
      </c>
      <c r="N205" s="38" t="str">
        <f ca="1">IF($E205="","",IF($E205="Total Geral",SUM(OFFSET(N205,-1,0):$N$25)/3,VLOOKUP($E205,'[1]MEMÓRIA DE CÁLCULO'!$F:$AB,22,FALSE)))</f>
        <v/>
      </c>
      <c r="O205" s="38" t="str">
        <f ca="1">IF($E205="","",IF($E205="Total Geral",SUM(OFFSET(O205,-1,0):$O$25)/3,VLOOKUP($E205,'[1]MEMÓRIA DE CÁLCULO'!$F:$AB,23,FALSE)))</f>
        <v/>
      </c>
      <c r="V205" s="3">
        <f>IF(ISBLANK($B205),0,COUNTIFS('[1]MEMÓRIA DE CÁLCULO'!$F:$F,'PLANILHA ORÇ.'!$B205))</f>
        <v>0</v>
      </c>
    </row>
    <row r="206" spans="2:22" x14ac:dyDescent="0.25">
      <c r="B206"/>
      <c r="E206" s="2" t="str">
        <f t="shared" ca="1" si="3"/>
        <v/>
      </c>
      <c r="F206" s="35" t="str">
        <f ca="1">IF(OR($E206="",$E206="Total Geral"),"",IF(LEN($E206)&lt;6,VLOOKUP($E206,'[1]MEMÓRIA DE CÁLCULO'!$F:$W,2,FALSE),VLOOKUP($E206,'[1]MEMÓRIA DE CÁLCULO'!$F:$W,5,FALSE)))</f>
        <v/>
      </c>
      <c r="G206" s="2" t="str">
        <f ca="1">IF(OR(ISBLANK($E206),$E206="Total Geral"),"",IF(LEN($E206)&lt;6,"",VLOOKUP($E206,'[1]MEMÓRIA DE CÁLCULO'!$F:$W,3,FALSE)))</f>
        <v/>
      </c>
      <c r="H206" s="2" t="str">
        <f ca="1">IF(OR(ISBLANK($E206),$E206="Total Geral"),"",IF(LEN($E206)&lt;6,"",VLOOKUP($E206,'[1]MEMÓRIA DE CÁLCULO'!$F:$W,4,FALSE)))</f>
        <v/>
      </c>
      <c r="I206" s="3" t="str">
        <f ca="1">IF(OR(ISBLANK($E206),$E206="Total Geral"),"",IF(LEN($E206)&lt;6,"",VLOOKUP($E206,'[1]MEMÓRIA DE CÁLCULO'!$F:$W,2,FALSE)))</f>
        <v/>
      </c>
      <c r="J206" s="3" t="str">
        <f ca="1">IF(OR(ISBLANK($E206),$E206="Total Geral"),"",IF(LEN($E206)&lt;6,"",VLOOKUP($E206,'[1]MEMÓRIA DE CÁLCULO'!$F:$W,17,FALSE)))</f>
        <v/>
      </c>
      <c r="K206" s="36" t="str">
        <f ca="1">IF(OR(ISBLANK($E206),$E206="Total Geral"),"",IF(LEN($E206)&lt;6,"",VLOOKUP($E206,'[1]MEMÓRIA DE CÁLCULO'!$F:$W,18,FALSE)))</f>
        <v/>
      </c>
      <c r="L206" s="37" t="str">
        <f ca="1">IF(OR(ISBLANK($E206),$E206="Total Geral"),"",IF(LEN($E206)&lt;6,"",VLOOKUP($E206,'[1]MEMÓRIA DE CÁLCULO'!$F:$AB,20,FALSE)))</f>
        <v/>
      </c>
      <c r="M206" s="37" t="str">
        <f ca="1">IF(OR(ISBLANK($E206),$E206="Total Geral"),"",IF(LEN($E206)&lt;6,"",VLOOKUP($E206,'[1]MEMÓRIA DE CÁLCULO'!$F:$AB,21,FALSE)))</f>
        <v/>
      </c>
      <c r="N206" s="38" t="str">
        <f ca="1">IF($E206="","",IF($E206="Total Geral",SUM(OFFSET(N206,-1,0):$N$25)/3,VLOOKUP($E206,'[1]MEMÓRIA DE CÁLCULO'!$F:$AB,22,FALSE)))</f>
        <v/>
      </c>
      <c r="O206" s="38" t="str">
        <f ca="1">IF($E206="","",IF($E206="Total Geral",SUM(OFFSET(O206,-1,0):$O$25)/3,VLOOKUP($E206,'[1]MEMÓRIA DE CÁLCULO'!$F:$AB,23,FALSE)))</f>
        <v/>
      </c>
      <c r="V206" s="3">
        <f>IF(ISBLANK($B206),0,COUNTIFS('[1]MEMÓRIA DE CÁLCULO'!$F:$F,'PLANILHA ORÇ.'!$B206))</f>
        <v>0</v>
      </c>
    </row>
    <row r="207" spans="2:22" x14ac:dyDescent="0.25">
      <c r="B207"/>
      <c r="E207" s="2" t="str">
        <f t="shared" ca="1" si="3"/>
        <v/>
      </c>
      <c r="F207" s="35" t="str">
        <f ca="1">IF(OR($E207="",$E207="Total Geral"),"",IF(LEN($E207)&lt;6,VLOOKUP($E207,'[1]MEMÓRIA DE CÁLCULO'!$F:$W,2,FALSE),VLOOKUP($E207,'[1]MEMÓRIA DE CÁLCULO'!$F:$W,5,FALSE)))</f>
        <v/>
      </c>
      <c r="G207" s="2" t="str">
        <f ca="1">IF(OR(ISBLANK($E207),$E207="Total Geral"),"",IF(LEN($E207)&lt;6,"",VLOOKUP($E207,'[1]MEMÓRIA DE CÁLCULO'!$F:$W,3,FALSE)))</f>
        <v/>
      </c>
      <c r="H207" s="2" t="str">
        <f ca="1">IF(OR(ISBLANK($E207),$E207="Total Geral"),"",IF(LEN($E207)&lt;6,"",VLOOKUP($E207,'[1]MEMÓRIA DE CÁLCULO'!$F:$W,4,FALSE)))</f>
        <v/>
      </c>
      <c r="I207" s="3" t="str">
        <f ca="1">IF(OR(ISBLANK($E207),$E207="Total Geral"),"",IF(LEN($E207)&lt;6,"",VLOOKUP($E207,'[1]MEMÓRIA DE CÁLCULO'!$F:$W,2,FALSE)))</f>
        <v/>
      </c>
      <c r="J207" s="3" t="str">
        <f ca="1">IF(OR(ISBLANK($E207),$E207="Total Geral"),"",IF(LEN($E207)&lt;6,"",VLOOKUP($E207,'[1]MEMÓRIA DE CÁLCULO'!$F:$W,17,FALSE)))</f>
        <v/>
      </c>
      <c r="K207" s="36" t="str">
        <f ca="1">IF(OR(ISBLANK($E207),$E207="Total Geral"),"",IF(LEN($E207)&lt;6,"",VLOOKUP($E207,'[1]MEMÓRIA DE CÁLCULO'!$F:$W,18,FALSE)))</f>
        <v/>
      </c>
      <c r="L207" s="37" t="str">
        <f ca="1">IF(OR(ISBLANK($E207),$E207="Total Geral"),"",IF(LEN($E207)&lt;6,"",VLOOKUP($E207,'[1]MEMÓRIA DE CÁLCULO'!$F:$AB,20,FALSE)))</f>
        <v/>
      </c>
      <c r="M207" s="37" t="str">
        <f ca="1">IF(OR(ISBLANK($E207),$E207="Total Geral"),"",IF(LEN($E207)&lt;6,"",VLOOKUP($E207,'[1]MEMÓRIA DE CÁLCULO'!$F:$AB,21,FALSE)))</f>
        <v/>
      </c>
      <c r="N207" s="38" t="str">
        <f ca="1">IF($E207="","",IF($E207="Total Geral",SUM(OFFSET(N207,-1,0):$N$25)/3,VLOOKUP($E207,'[1]MEMÓRIA DE CÁLCULO'!$F:$AB,22,FALSE)))</f>
        <v/>
      </c>
      <c r="O207" s="38" t="str">
        <f ca="1">IF($E207="","",IF($E207="Total Geral",SUM(OFFSET(O207,-1,0):$O$25)/3,VLOOKUP($E207,'[1]MEMÓRIA DE CÁLCULO'!$F:$AB,23,FALSE)))</f>
        <v/>
      </c>
      <c r="V207" s="3">
        <f>IF(ISBLANK($B207),0,COUNTIFS('[1]MEMÓRIA DE CÁLCULO'!$F:$F,'PLANILHA ORÇ.'!$B207))</f>
        <v>0</v>
      </c>
    </row>
    <row r="208" spans="2:22" x14ac:dyDescent="0.25">
      <c r="B208"/>
      <c r="E208" s="2" t="str">
        <f t="shared" ca="1" si="3"/>
        <v/>
      </c>
      <c r="F208" s="35" t="str">
        <f ca="1">IF(OR($E208="",$E208="Total Geral"),"",IF(LEN($E208)&lt;6,VLOOKUP($E208,'[1]MEMÓRIA DE CÁLCULO'!$F:$W,2,FALSE),VLOOKUP($E208,'[1]MEMÓRIA DE CÁLCULO'!$F:$W,5,FALSE)))</f>
        <v/>
      </c>
      <c r="G208" s="2" t="str">
        <f ca="1">IF(OR(ISBLANK($E208),$E208="Total Geral"),"",IF(LEN($E208)&lt;6,"",VLOOKUP($E208,'[1]MEMÓRIA DE CÁLCULO'!$F:$W,3,FALSE)))</f>
        <v/>
      </c>
      <c r="H208" s="2" t="str">
        <f ca="1">IF(OR(ISBLANK($E208),$E208="Total Geral"),"",IF(LEN($E208)&lt;6,"",VLOOKUP($E208,'[1]MEMÓRIA DE CÁLCULO'!$F:$W,4,FALSE)))</f>
        <v/>
      </c>
      <c r="I208" s="3" t="str">
        <f ca="1">IF(OR(ISBLANK($E208),$E208="Total Geral"),"",IF(LEN($E208)&lt;6,"",VLOOKUP($E208,'[1]MEMÓRIA DE CÁLCULO'!$F:$W,2,FALSE)))</f>
        <v/>
      </c>
      <c r="J208" s="3" t="str">
        <f ca="1">IF(OR(ISBLANK($E208),$E208="Total Geral"),"",IF(LEN($E208)&lt;6,"",VLOOKUP($E208,'[1]MEMÓRIA DE CÁLCULO'!$F:$W,17,FALSE)))</f>
        <v/>
      </c>
      <c r="K208" s="36" t="str">
        <f ca="1">IF(OR(ISBLANK($E208),$E208="Total Geral"),"",IF(LEN($E208)&lt;6,"",VLOOKUP($E208,'[1]MEMÓRIA DE CÁLCULO'!$F:$W,18,FALSE)))</f>
        <v/>
      </c>
      <c r="L208" s="37" t="str">
        <f ca="1">IF(OR(ISBLANK($E208),$E208="Total Geral"),"",IF(LEN($E208)&lt;6,"",VLOOKUP($E208,'[1]MEMÓRIA DE CÁLCULO'!$F:$AB,20,FALSE)))</f>
        <v/>
      </c>
      <c r="M208" s="37" t="str">
        <f ca="1">IF(OR(ISBLANK($E208),$E208="Total Geral"),"",IF(LEN($E208)&lt;6,"",VLOOKUP($E208,'[1]MEMÓRIA DE CÁLCULO'!$F:$AB,21,FALSE)))</f>
        <v/>
      </c>
      <c r="N208" s="38" t="str">
        <f ca="1">IF($E208="","",IF($E208="Total Geral",SUM(OFFSET(N208,-1,0):$N$25)/3,VLOOKUP($E208,'[1]MEMÓRIA DE CÁLCULO'!$F:$AB,22,FALSE)))</f>
        <v/>
      </c>
      <c r="O208" s="38" t="str">
        <f ca="1">IF($E208="","",IF($E208="Total Geral",SUM(OFFSET(O208,-1,0):$O$25)/3,VLOOKUP($E208,'[1]MEMÓRIA DE CÁLCULO'!$F:$AB,23,FALSE)))</f>
        <v/>
      </c>
      <c r="V208" s="3">
        <f>IF(ISBLANK($B208),0,COUNTIFS('[1]MEMÓRIA DE CÁLCULO'!$F:$F,'PLANILHA ORÇ.'!$B208))</f>
        <v>0</v>
      </c>
    </row>
    <row r="209" spans="2:22" x14ac:dyDescent="0.25">
      <c r="B209"/>
      <c r="E209" s="2" t="str">
        <f t="shared" ca="1" si="3"/>
        <v/>
      </c>
      <c r="F209" s="35" t="str">
        <f ca="1">IF(OR($E209="",$E209="Total Geral"),"",IF(LEN($E209)&lt;6,VLOOKUP($E209,'[1]MEMÓRIA DE CÁLCULO'!$F:$W,2,FALSE),VLOOKUP($E209,'[1]MEMÓRIA DE CÁLCULO'!$F:$W,5,FALSE)))</f>
        <v/>
      </c>
      <c r="G209" s="2" t="str">
        <f ca="1">IF(OR(ISBLANK($E209),$E209="Total Geral"),"",IF(LEN($E209)&lt;6,"",VLOOKUP($E209,'[1]MEMÓRIA DE CÁLCULO'!$F:$W,3,FALSE)))</f>
        <v/>
      </c>
      <c r="H209" s="2" t="str">
        <f ca="1">IF(OR(ISBLANK($E209),$E209="Total Geral"),"",IF(LEN($E209)&lt;6,"",VLOOKUP($E209,'[1]MEMÓRIA DE CÁLCULO'!$F:$W,4,FALSE)))</f>
        <v/>
      </c>
      <c r="I209" s="3" t="str">
        <f ca="1">IF(OR(ISBLANK($E209),$E209="Total Geral"),"",IF(LEN($E209)&lt;6,"",VLOOKUP($E209,'[1]MEMÓRIA DE CÁLCULO'!$F:$W,2,FALSE)))</f>
        <v/>
      </c>
      <c r="J209" s="3" t="str">
        <f ca="1">IF(OR(ISBLANK($E209),$E209="Total Geral"),"",IF(LEN($E209)&lt;6,"",VLOOKUP($E209,'[1]MEMÓRIA DE CÁLCULO'!$F:$W,17,FALSE)))</f>
        <v/>
      </c>
      <c r="K209" s="36" t="str">
        <f ca="1">IF(OR(ISBLANK($E209),$E209="Total Geral"),"",IF(LEN($E209)&lt;6,"",VLOOKUP($E209,'[1]MEMÓRIA DE CÁLCULO'!$F:$W,18,FALSE)))</f>
        <v/>
      </c>
      <c r="L209" s="37" t="str">
        <f ca="1">IF(OR(ISBLANK($E209),$E209="Total Geral"),"",IF(LEN($E209)&lt;6,"",VLOOKUP($E209,'[1]MEMÓRIA DE CÁLCULO'!$F:$AB,20,FALSE)))</f>
        <v/>
      </c>
      <c r="M209" s="37" t="str">
        <f ca="1">IF(OR(ISBLANK($E209),$E209="Total Geral"),"",IF(LEN($E209)&lt;6,"",VLOOKUP($E209,'[1]MEMÓRIA DE CÁLCULO'!$F:$AB,21,FALSE)))</f>
        <v/>
      </c>
      <c r="N209" s="38" t="str">
        <f ca="1">IF($E209="","",IF($E209="Total Geral",SUM(OFFSET(N209,-1,0):$N$25)/3,VLOOKUP($E209,'[1]MEMÓRIA DE CÁLCULO'!$F:$AB,22,FALSE)))</f>
        <v/>
      </c>
      <c r="O209" s="38" t="str">
        <f ca="1">IF($E209="","",IF($E209="Total Geral",SUM(OFFSET(O209,-1,0):$O$25)/3,VLOOKUP($E209,'[1]MEMÓRIA DE CÁLCULO'!$F:$AB,23,FALSE)))</f>
        <v/>
      </c>
      <c r="V209" s="3">
        <f>IF(ISBLANK($B209),0,COUNTIFS('[1]MEMÓRIA DE CÁLCULO'!$F:$F,'PLANILHA ORÇ.'!$B209))</f>
        <v>0</v>
      </c>
    </row>
    <row r="210" spans="2:22" x14ac:dyDescent="0.25">
      <c r="B210"/>
      <c r="E210" s="2" t="str">
        <f t="shared" ca="1" si="3"/>
        <v/>
      </c>
      <c r="F210" s="35" t="str">
        <f ca="1">IF(OR($E210="",$E210="Total Geral"),"",IF(LEN($E210)&lt;6,VLOOKUP($E210,'[1]MEMÓRIA DE CÁLCULO'!$F:$W,2,FALSE),VLOOKUP($E210,'[1]MEMÓRIA DE CÁLCULO'!$F:$W,5,FALSE)))</f>
        <v/>
      </c>
      <c r="G210" s="2" t="str">
        <f ca="1">IF(OR(ISBLANK($E210),$E210="Total Geral"),"",IF(LEN($E210)&lt;6,"",VLOOKUP($E210,'[1]MEMÓRIA DE CÁLCULO'!$F:$W,3,FALSE)))</f>
        <v/>
      </c>
      <c r="H210" s="2" t="str">
        <f ca="1">IF(OR(ISBLANK($E210),$E210="Total Geral"),"",IF(LEN($E210)&lt;6,"",VLOOKUP($E210,'[1]MEMÓRIA DE CÁLCULO'!$F:$W,4,FALSE)))</f>
        <v/>
      </c>
      <c r="I210" s="3" t="str">
        <f ca="1">IF(OR(ISBLANK($E210),$E210="Total Geral"),"",IF(LEN($E210)&lt;6,"",VLOOKUP($E210,'[1]MEMÓRIA DE CÁLCULO'!$F:$W,2,FALSE)))</f>
        <v/>
      </c>
      <c r="J210" s="3" t="str">
        <f ca="1">IF(OR(ISBLANK($E210),$E210="Total Geral"),"",IF(LEN($E210)&lt;6,"",VLOOKUP($E210,'[1]MEMÓRIA DE CÁLCULO'!$F:$W,17,FALSE)))</f>
        <v/>
      </c>
      <c r="K210" s="36" t="str">
        <f ca="1">IF(OR(ISBLANK($E210),$E210="Total Geral"),"",IF(LEN($E210)&lt;6,"",VLOOKUP($E210,'[1]MEMÓRIA DE CÁLCULO'!$F:$W,18,FALSE)))</f>
        <v/>
      </c>
      <c r="L210" s="37" t="str">
        <f ca="1">IF(OR(ISBLANK($E210),$E210="Total Geral"),"",IF(LEN($E210)&lt;6,"",VLOOKUP($E210,'[1]MEMÓRIA DE CÁLCULO'!$F:$AB,20,FALSE)))</f>
        <v/>
      </c>
      <c r="M210" s="37" t="str">
        <f ca="1">IF(OR(ISBLANK($E210),$E210="Total Geral"),"",IF(LEN($E210)&lt;6,"",VLOOKUP($E210,'[1]MEMÓRIA DE CÁLCULO'!$F:$AB,21,FALSE)))</f>
        <v/>
      </c>
      <c r="N210" s="38" t="str">
        <f ca="1">IF($E210="","",IF($E210="Total Geral",SUM(OFFSET(N210,-1,0):$N$25)/3,VLOOKUP($E210,'[1]MEMÓRIA DE CÁLCULO'!$F:$AB,22,FALSE)))</f>
        <v/>
      </c>
      <c r="O210" s="38" t="str">
        <f ca="1">IF($E210="","",IF($E210="Total Geral",SUM(OFFSET(O210,-1,0):$O$25)/3,VLOOKUP($E210,'[1]MEMÓRIA DE CÁLCULO'!$F:$AB,23,FALSE)))</f>
        <v/>
      </c>
      <c r="V210" s="3">
        <f>IF(ISBLANK($B210),0,COUNTIFS('[1]MEMÓRIA DE CÁLCULO'!$F:$F,'PLANILHA ORÇ.'!$B210))</f>
        <v>0</v>
      </c>
    </row>
    <row r="211" spans="2:22" x14ac:dyDescent="0.25">
      <c r="B211"/>
      <c r="E211" s="2" t="str">
        <f t="shared" ca="1" si="3"/>
        <v/>
      </c>
      <c r="F211" s="35" t="str">
        <f ca="1">IF(OR($E211="",$E211="Total Geral"),"",IF(LEN($E211)&lt;6,VLOOKUP($E211,'[1]MEMÓRIA DE CÁLCULO'!$F:$W,2,FALSE),VLOOKUP($E211,'[1]MEMÓRIA DE CÁLCULO'!$F:$W,5,FALSE)))</f>
        <v/>
      </c>
      <c r="G211" s="2" t="str">
        <f ca="1">IF(OR(ISBLANK($E211),$E211="Total Geral"),"",IF(LEN($E211)&lt;6,"",VLOOKUP($E211,'[1]MEMÓRIA DE CÁLCULO'!$F:$W,3,FALSE)))</f>
        <v/>
      </c>
      <c r="H211" s="2" t="str">
        <f ca="1">IF(OR(ISBLANK($E211),$E211="Total Geral"),"",IF(LEN($E211)&lt;6,"",VLOOKUP($E211,'[1]MEMÓRIA DE CÁLCULO'!$F:$W,4,FALSE)))</f>
        <v/>
      </c>
      <c r="I211" s="3" t="str">
        <f ca="1">IF(OR(ISBLANK($E211),$E211="Total Geral"),"",IF(LEN($E211)&lt;6,"",VLOOKUP($E211,'[1]MEMÓRIA DE CÁLCULO'!$F:$W,2,FALSE)))</f>
        <v/>
      </c>
      <c r="J211" s="3" t="str">
        <f ca="1">IF(OR(ISBLANK($E211),$E211="Total Geral"),"",IF(LEN($E211)&lt;6,"",VLOOKUP($E211,'[1]MEMÓRIA DE CÁLCULO'!$F:$W,17,FALSE)))</f>
        <v/>
      </c>
      <c r="K211" s="36" t="str">
        <f ca="1">IF(OR(ISBLANK($E211),$E211="Total Geral"),"",IF(LEN($E211)&lt;6,"",VLOOKUP($E211,'[1]MEMÓRIA DE CÁLCULO'!$F:$W,18,FALSE)))</f>
        <v/>
      </c>
      <c r="L211" s="37" t="str">
        <f ca="1">IF(OR(ISBLANK($E211),$E211="Total Geral"),"",IF(LEN($E211)&lt;6,"",VLOOKUP($E211,'[1]MEMÓRIA DE CÁLCULO'!$F:$AB,20,FALSE)))</f>
        <v/>
      </c>
      <c r="M211" s="37" t="str">
        <f ca="1">IF(OR(ISBLANK($E211),$E211="Total Geral"),"",IF(LEN($E211)&lt;6,"",VLOOKUP($E211,'[1]MEMÓRIA DE CÁLCULO'!$F:$AB,21,FALSE)))</f>
        <v/>
      </c>
      <c r="N211" s="38" t="str">
        <f ca="1">IF($E211="","",IF($E211="Total Geral",SUM(OFFSET(N211,-1,0):$N$25)/3,VLOOKUP($E211,'[1]MEMÓRIA DE CÁLCULO'!$F:$AB,22,FALSE)))</f>
        <v/>
      </c>
      <c r="O211" s="38" t="str">
        <f ca="1">IF($E211="","",IF($E211="Total Geral",SUM(OFFSET(O211,-1,0):$O$25)/3,VLOOKUP($E211,'[1]MEMÓRIA DE CÁLCULO'!$F:$AB,23,FALSE)))</f>
        <v/>
      </c>
      <c r="V211" s="3">
        <f>IF(ISBLANK($B211),0,COUNTIFS('[1]MEMÓRIA DE CÁLCULO'!$F:$F,'PLANILHA ORÇ.'!$B211))</f>
        <v>0</v>
      </c>
    </row>
    <row r="212" spans="2:22" x14ac:dyDescent="0.25">
      <c r="B212"/>
      <c r="E212" s="2" t="str">
        <f t="shared" ca="1" si="3"/>
        <v/>
      </c>
      <c r="F212" s="35" t="str">
        <f ca="1">IF(OR($E212="",$E212="Total Geral"),"",IF(LEN($E212)&lt;6,VLOOKUP($E212,'[1]MEMÓRIA DE CÁLCULO'!$F:$W,2,FALSE),VLOOKUP($E212,'[1]MEMÓRIA DE CÁLCULO'!$F:$W,5,FALSE)))</f>
        <v/>
      </c>
      <c r="G212" s="2" t="str">
        <f ca="1">IF(OR(ISBLANK($E212),$E212="Total Geral"),"",IF(LEN($E212)&lt;6,"",VLOOKUP($E212,'[1]MEMÓRIA DE CÁLCULO'!$F:$W,3,FALSE)))</f>
        <v/>
      </c>
      <c r="H212" s="2" t="str">
        <f ca="1">IF(OR(ISBLANK($E212),$E212="Total Geral"),"",IF(LEN($E212)&lt;6,"",VLOOKUP($E212,'[1]MEMÓRIA DE CÁLCULO'!$F:$W,4,FALSE)))</f>
        <v/>
      </c>
      <c r="I212" s="3" t="str">
        <f ca="1">IF(OR(ISBLANK($E212),$E212="Total Geral"),"",IF(LEN($E212)&lt;6,"",VLOOKUP($E212,'[1]MEMÓRIA DE CÁLCULO'!$F:$W,2,FALSE)))</f>
        <v/>
      </c>
      <c r="J212" s="3" t="str">
        <f ca="1">IF(OR(ISBLANK($E212),$E212="Total Geral"),"",IF(LEN($E212)&lt;6,"",VLOOKUP($E212,'[1]MEMÓRIA DE CÁLCULO'!$F:$W,17,FALSE)))</f>
        <v/>
      </c>
      <c r="K212" s="36" t="str">
        <f ca="1">IF(OR(ISBLANK($E212),$E212="Total Geral"),"",IF(LEN($E212)&lt;6,"",VLOOKUP($E212,'[1]MEMÓRIA DE CÁLCULO'!$F:$W,18,FALSE)))</f>
        <v/>
      </c>
      <c r="L212" s="37" t="str">
        <f ca="1">IF(OR(ISBLANK($E212),$E212="Total Geral"),"",IF(LEN($E212)&lt;6,"",VLOOKUP($E212,'[1]MEMÓRIA DE CÁLCULO'!$F:$AB,20,FALSE)))</f>
        <v/>
      </c>
      <c r="M212" s="37" t="str">
        <f ca="1">IF(OR(ISBLANK($E212),$E212="Total Geral"),"",IF(LEN($E212)&lt;6,"",VLOOKUP($E212,'[1]MEMÓRIA DE CÁLCULO'!$F:$AB,21,FALSE)))</f>
        <v/>
      </c>
      <c r="N212" s="38" t="str">
        <f ca="1">IF($E212="","",IF($E212="Total Geral",SUM(OFFSET(N212,-1,0):$N$25)/3,VLOOKUP($E212,'[1]MEMÓRIA DE CÁLCULO'!$F:$AB,22,FALSE)))</f>
        <v/>
      </c>
      <c r="O212" s="38" t="str">
        <f ca="1">IF($E212="","",IF($E212="Total Geral",SUM(OFFSET(O212,-1,0):$O$25)/3,VLOOKUP($E212,'[1]MEMÓRIA DE CÁLCULO'!$F:$AB,23,FALSE)))</f>
        <v/>
      </c>
      <c r="V212" s="3">
        <f>IF(ISBLANK($B212),0,COUNTIFS('[1]MEMÓRIA DE CÁLCULO'!$F:$F,'PLANILHA ORÇ.'!$B212))</f>
        <v>0</v>
      </c>
    </row>
    <row r="213" spans="2:22" x14ac:dyDescent="0.25">
      <c r="B213"/>
      <c r="E213" s="2" t="str">
        <f t="shared" ca="1" si="3"/>
        <v/>
      </c>
      <c r="F213" s="35" t="str">
        <f ca="1">IF(OR($E213="",$E213="Total Geral"),"",IF(LEN($E213)&lt;6,VLOOKUP($E213,'[1]MEMÓRIA DE CÁLCULO'!$F:$W,2,FALSE),VLOOKUP($E213,'[1]MEMÓRIA DE CÁLCULO'!$F:$W,5,FALSE)))</f>
        <v/>
      </c>
      <c r="G213" s="2" t="str">
        <f ca="1">IF(OR(ISBLANK($E213),$E213="Total Geral"),"",IF(LEN($E213)&lt;6,"",VLOOKUP($E213,'[1]MEMÓRIA DE CÁLCULO'!$F:$W,3,FALSE)))</f>
        <v/>
      </c>
      <c r="H213" s="2" t="str">
        <f ca="1">IF(OR(ISBLANK($E213),$E213="Total Geral"),"",IF(LEN($E213)&lt;6,"",VLOOKUP($E213,'[1]MEMÓRIA DE CÁLCULO'!$F:$W,4,FALSE)))</f>
        <v/>
      </c>
      <c r="I213" s="3" t="str">
        <f ca="1">IF(OR(ISBLANK($E213),$E213="Total Geral"),"",IF(LEN($E213)&lt;6,"",VLOOKUP($E213,'[1]MEMÓRIA DE CÁLCULO'!$F:$W,2,FALSE)))</f>
        <v/>
      </c>
      <c r="J213" s="3" t="str">
        <f ca="1">IF(OR(ISBLANK($E213),$E213="Total Geral"),"",IF(LEN($E213)&lt;6,"",VLOOKUP($E213,'[1]MEMÓRIA DE CÁLCULO'!$F:$W,17,FALSE)))</f>
        <v/>
      </c>
      <c r="K213" s="36" t="str">
        <f ca="1">IF(OR(ISBLANK($E213),$E213="Total Geral"),"",IF(LEN($E213)&lt;6,"",VLOOKUP($E213,'[1]MEMÓRIA DE CÁLCULO'!$F:$W,18,FALSE)))</f>
        <v/>
      </c>
      <c r="L213" s="37" t="str">
        <f ca="1">IF(OR(ISBLANK($E213),$E213="Total Geral"),"",IF(LEN($E213)&lt;6,"",VLOOKUP($E213,'[1]MEMÓRIA DE CÁLCULO'!$F:$AB,20,FALSE)))</f>
        <v/>
      </c>
      <c r="M213" s="37" t="str">
        <f ca="1">IF(OR(ISBLANK($E213),$E213="Total Geral"),"",IF(LEN($E213)&lt;6,"",VLOOKUP($E213,'[1]MEMÓRIA DE CÁLCULO'!$F:$AB,21,FALSE)))</f>
        <v/>
      </c>
      <c r="N213" s="38" t="str">
        <f ca="1">IF($E213="","",IF($E213="Total Geral",SUM(OFFSET(N213,-1,0):$N$25)/3,VLOOKUP($E213,'[1]MEMÓRIA DE CÁLCULO'!$F:$AB,22,FALSE)))</f>
        <v/>
      </c>
      <c r="O213" s="38" t="str">
        <f ca="1">IF($E213="","",IF($E213="Total Geral",SUM(OFFSET(O213,-1,0):$O$25)/3,VLOOKUP($E213,'[1]MEMÓRIA DE CÁLCULO'!$F:$AB,23,FALSE)))</f>
        <v/>
      </c>
      <c r="V213" s="3">
        <f>IF(ISBLANK($B213),0,COUNTIFS('[1]MEMÓRIA DE CÁLCULO'!$F:$F,'PLANILHA ORÇ.'!$B213))</f>
        <v>0</v>
      </c>
    </row>
    <row r="214" spans="2:22" x14ac:dyDescent="0.25">
      <c r="B214"/>
      <c r="E214" s="2" t="str">
        <f t="shared" ca="1" si="3"/>
        <v/>
      </c>
      <c r="F214" s="35" t="str">
        <f ca="1">IF(OR($E214="",$E214="Total Geral"),"",IF(LEN($E214)&lt;6,VLOOKUP($E214,'[1]MEMÓRIA DE CÁLCULO'!$F:$W,2,FALSE),VLOOKUP($E214,'[1]MEMÓRIA DE CÁLCULO'!$F:$W,5,FALSE)))</f>
        <v/>
      </c>
      <c r="G214" s="2" t="str">
        <f ca="1">IF(OR(ISBLANK($E214),$E214="Total Geral"),"",IF(LEN($E214)&lt;6,"",VLOOKUP($E214,'[1]MEMÓRIA DE CÁLCULO'!$F:$W,3,FALSE)))</f>
        <v/>
      </c>
      <c r="H214" s="2" t="str">
        <f ca="1">IF(OR(ISBLANK($E214),$E214="Total Geral"),"",IF(LEN($E214)&lt;6,"",VLOOKUP($E214,'[1]MEMÓRIA DE CÁLCULO'!$F:$W,4,FALSE)))</f>
        <v/>
      </c>
      <c r="I214" s="3" t="str">
        <f ca="1">IF(OR(ISBLANK($E214),$E214="Total Geral"),"",IF(LEN($E214)&lt;6,"",VLOOKUP($E214,'[1]MEMÓRIA DE CÁLCULO'!$F:$W,2,FALSE)))</f>
        <v/>
      </c>
      <c r="J214" s="3" t="str">
        <f ca="1">IF(OR(ISBLANK($E214),$E214="Total Geral"),"",IF(LEN($E214)&lt;6,"",VLOOKUP($E214,'[1]MEMÓRIA DE CÁLCULO'!$F:$W,17,FALSE)))</f>
        <v/>
      </c>
      <c r="K214" s="36" t="str">
        <f ca="1">IF(OR(ISBLANK($E214),$E214="Total Geral"),"",IF(LEN($E214)&lt;6,"",VLOOKUP($E214,'[1]MEMÓRIA DE CÁLCULO'!$F:$W,18,FALSE)))</f>
        <v/>
      </c>
      <c r="L214" s="37" t="str">
        <f ca="1">IF(OR(ISBLANK($E214),$E214="Total Geral"),"",IF(LEN($E214)&lt;6,"",VLOOKUP($E214,'[1]MEMÓRIA DE CÁLCULO'!$F:$AB,20,FALSE)))</f>
        <v/>
      </c>
      <c r="M214" s="37" t="str">
        <f ca="1">IF(OR(ISBLANK($E214),$E214="Total Geral"),"",IF(LEN($E214)&lt;6,"",VLOOKUP($E214,'[1]MEMÓRIA DE CÁLCULO'!$F:$AB,21,FALSE)))</f>
        <v/>
      </c>
      <c r="N214" s="38" t="str">
        <f ca="1">IF($E214="","",IF($E214="Total Geral",SUM(OFFSET(N214,-1,0):$N$25)/3,VLOOKUP($E214,'[1]MEMÓRIA DE CÁLCULO'!$F:$AB,22,FALSE)))</f>
        <v/>
      </c>
      <c r="O214" s="38" t="str">
        <f ca="1">IF($E214="","",IF($E214="Total Geral",SUM(OFFSET(O214,-1,0):$O$25)/3,VLOOKUP($E214,'[1]MEMÓRIA DE CÁLCULO'!$F:$AB,23,FALSE)))</f>
        <v/>
      </c>
      <c r="V214" s="3">
        <f>IF(ISBLANK($B214),0,COUNTIFS('[1]MEMÓRIA DE CÁLCULO'!$F:$F,'PLANILHA ORÇ.'!$B214))</f>
        <v>0</v>
      </c>
    </row>
    <row r="215" spans="2:22" x14ac:dyDescent="0.25">
      <c r="B215"/>
      <c r="E215" s="2" t="str">
        <f t="shared" ca="1" si="3"/>
        <v/>
      </c>
      <c r="F215" s="35" t="str">
        <f ca="1">IF(OR($E215="",$E215="Total Geral"),"",IF(LEN($E215)&lt;6,VLOOKUP($E215,'[1]MEMÓRIA DE CÁLCULO'!$F:$W,2,FALSE),VLOOKUP($E215,'[1]MEMÓRIA DE CÁLCULO'!$F:$W,5,FALSE)))</f>
        <v/>
      </c>
      <c r="G215" s="2" t="str">
        <f ca="1">IF(OR(ISBLANK($E215),$E215="Total Geral"),"",IF(LEN($E215)&lt;6,"",VLOOKUP($E215,'[1]MEMÓRIA DE CÁLCULO'!$F:$W,3,FALSE)))</f>
        <v/>
      </c>
      <c r="H215" s="2" t="str">
        <f ca="1">IF(OR(ISBLANK($E215),$E215="Total Geral"),"",IF(LEN($E215)&lt;6,"",VLOOKUP($E215,'[1]MEMÓRIA DE CÁLCULO'!$F:$W,4,FALSE)))</f>
        <v/>
      </c>
      <c r="I215" s="3" t="str">
        <f ca="1">IF(OR(ISBLANK($E215),$E215="Total Geral"),"",IF(LEN($E215)&lt;6,"",VLOOKUP($E215,'[1]MEMÓRIA DE CÁLCULO'!$F:$W,2,FALSE)))</f>
        <v/>
      </c>
      <c r="J215" s="3" t="str">
        <f ca="1">IF(OR(ISBLANK($E215),$E215="Total Geral"),"",IF(LEN($E215)&lt;6,"",VLOOKUP($E215,'[1]MEMÓRIA DE CÁLCULO'!$F:$W,17,FALSE)))</f>
        <v/>
      </c>
      <c r="K215" s="36" t="str">
        <f ca="1">IF(OR(ISBLANK($E215),$E215="Total Geral"),"",IF(LEN($E215)&lt;6,"",VLOOKUP($E215,'[1]MEMÓRIA DE CÁLCULO'!$F:$W,18,FALSE)))</f>
        <v/>
      </c>
      <c r="L215" s="37" t="str">
        <f ca="1">IF(OR(ISBLANK($E215),$E215="Total Geral"),"",IF(LEN($E215)&lt;6,"",VLOOKUP($E215,'[1]MEMÓRIA DE CÁLCULO'!$F:$AB,20,FALSE)))</f>
        <v/>
      </c>
      <c r="M215" s="37" t="str">
        <f ca="1">IF(OR(ISBLANK($E215),$E215="Total Geral"),"",IF(LEN($E215)&lt;6,"",VLOOKUP($E215,'[1]MEMÓRIA DE CÁLCULO'!$F:$AB,21,FALSE)))</f>
        <v/>
      </c>
      <c r="N215" s="38" t="str">
        <f ca="1">IF($E215="","",IF($E215="Total Geral",SUM(OFFSET(N215,-1,0):$N$25)/3,VLOOKUP($E215,'[1]MEMÓRIA DE CÁLCULO'!$F:$AB,22,FALSE)))</f>
        <v/>
      </c>
      <c r="O215" s="38" t="str">
        <f ca="1">IF($E215="","",IF($E215="Total Geral",SUM(OFFSET(O215,-1,0):$O$25)/3,VLOOKUP($E215,'[1]MEMÓRIA DE CÁLCULO'!$F:$AB,23,FALSE)))</f>
        <v/>
      </c>
      <c r="V215" s="3">
        <f>IF(ISBLANK($B215),0,COUNTIFS('[1]MEMÓRIA DE CÁLCULO'!$F:$F,'PLANILHA ORÇ.'!$B215))</f>
        <v>0</v>
      </c>
    </row>
    <row r="216" spans="2:22" x14ac:dyDescent="0.25">
      <c r="B216"/>
      <c r="E216" s="2" t="str">
        <f t="shared" ca="1" si="3"/>
        <v/>
      </c>
      <c r="F216" s="35" t="str">
        <f ca="1">IF(OR($E216="",$E216="Total Geral"),"",IF(LEN($E216)&lt;6,VLOOKUP($E216,'[1]MEMÓRIA DE CÁLCULO'!$F:$W,2,FALSE),VLOOKUP($E216,'[1]MEMÓRIA DE CÁLCULO'!$F:$W,5,FALSE)))</f>
        <v/>
      </c>
      <c r="G216" s="2" t="str">
        <f ca="1">IF(OR(ISBLANK($E216),$E216="Total Geral"),"",IF(LEN($E216)&lt;6,"",VLOOKUP($E216,'[1]MEMÓRIA DE CÁLCULO'!$F:$W,3,FALSE)))</f>
        <v/>
      </c>
      <c r="H216" s="2" t="str">
        <f ca="1">IF(OR(ISBLANK($E216),$E216="Total Geral"),"",IF(LEN($E216)&lt;6,"",VLOOKUP($E216,'[1]MEMÓRIA DE CÁLCULO'!$F:$W,4,FALSE)))</f>
        <v/>
      </c>
      <c r="I216" s="3" t="str">
        <f ca="1">IF(OR(ISBLANK($E216),$E216="Total Geral"),"",IF(LEN($E216)&lt;6,"",VLOOKUP($E216,'[1]MEMÓRIA DE CÁLCULO'!$F:$W,2,FALSE)))</f>
        <v/>
      </c>
      <c r="J216" s="3" t="str">
        <f ca="1">IF(OR(ISBLANK($E216),$E216="Total Geral"),"",IF(LEN($E216)&lt;6,"",VLOOKUP($E216,'[1]MEMÓRIA DE CÁLCULO'!$F:$W,17,FALSE)))</f>
        <v/>
      </c>
      <c r="K216" s="36" t="str">
        <f ca="1">IF(OR(ISBLANK($E216),$E216="Total Geral"),"",IF(LEN($E216)&lt;6,"",VLOOKUP($E216,'[1]MEMÓRIA DE CÁLCULO'!$F:$W,18,FALSE)))</f>
        <v/>
      </c>
      <c r="L216" s="37" t="str">
        <f ca="1">IF(OR(ISBLANK($E216),$E216="Total Geral"),"",IF(LEN($E216)&lt;6,"",VLOOKUP($E216,'[1]MEMÓRIA DE CÁLCULO'!$F:$AB,20,FALSE)))</f>
        <v/>
      </c>
      <c r="M216" s="37" t="str">
        <f ca="1">IF(OR(ISBLANK($E216),$E216="Total Geral"),"",IF(LEN($E216)&lt;6,"",VLOOKUP($E216,'[1]MEMÓRIA DE CÁLCULO'!$F:$AB,21,FALSE)))</f>
        <v/>
      </c>
      <c r="N216" s="38" t="str">
        <f ca="1">IF($E216="","",IF($E216="Total Geral",SUM(OFFSET(N216,-1,0):$N$25)/3,VLOOKUP($E216,'[1]MEMÓRIA DE CÁLCULO'!$F:$AB,22,FALSE)))</f>
        <v/>
      </c>
      <c r="O216" s="38" t="str">
        <f ca="1">IF($E216="","",IF($E216="Total Geral",SUM(OFFSET(O216,-1,0):$O$25)/3,VLOOKUP($E216,'[1]MEMÓRIA DE CÁLCULO'!$F:$AB,23,FALSE)))</f>
        <v/>
      </c>
      <c r="V216" s="3">
        <f>IF(ISBLANK($B216),0,COUNTIFS('[1]MEMÓRIA DE CÁLCULO'!$F:$F,'PLANILHA ORÇ.'!$B216))</f>
        <v>0</v>
      </c>
    </row>
    <row r="217" spans="2:22" x14ac:dyDescent="0.25">
      <c r="B217"/>
      <c r="E217" s="2" t="str">
        <f t="shared" ca="1" si="3"/>
        <v/>
      </c>
      <c r="F217" s="35" t="str">
        <f ca="1">IF(OR($E217="",$E217="Total Geral"),"",IF(LEN($E217)&lt;6,VLOOKUP($E217,'[1]MEMÓRIA DE CÁLCULO'!$F:$W,2,FALSE),VLOOKUP($E217,'[1]MEMÓRIA DE CÁLCULO'!$F:$W,5,FALSE)))</f>
        <v/>
      </c>
      <c r="G217" s="2" t="str">
        <f ca="1">IF(OR(ISBLANK($E217),$E217="Total Geral"),"",IF(LEN($E217)&lt;6,"",VLOOKUP($E217,'[1]MEMÓRIA DE CÁLCULO'!$F:$W,3,FALSE)))</f>
        <v/>
      </c>
      <c r="H217" s="2" t="str">
        <f ca="1">IF(OR(ISBLANK($E217),$E217="Total Geral"),"",IF(LEN($E217)&lt;6,"",VLOOKUP($E217,'[1]MEMÓRIA DE CÁLCULO'!$F:$W,4,FALSE)))</f>
        <v/>
      </c>
      <c r="I217" s="3" t="str">
        <f ca="1">IF(OR(ISBLANK($E217),$E217="Total Geral"),"",IF(LEN($E217)&lt;6,"",VLOOKUP($E217,'[1]MEMÓRIA DE CÁLCULO'!$F:$W,2,FALSE)))</f>
        <v/>
      </c>
      <c r="J217" s="3" t="str">
        <f ca="1">IF(OR(ISBLANK($E217),$E217="Total Geral"),"",IF(LEN($E217)&lt;6,"",VLOOKUP($E217,'[1]MEMÓRIA DE CÁLCULO'!$F:$W,17,FALSE)))</f>
        <v/>
      </c>
      <c r="K217" s="36" t="str">
        <f ca="1">IF(OR(ISBLANK($E217),$E217="Total Geral"),"",IF(LEN($E217)&lt;6,"",VLOOKUP($E217,'[1]MEMÓRIA DE CÁLCULO'!$F:$W,18,FALSE)))</f>
        <v/>
      </c>
      <c r="L217" s="37" t="str">
        <f ca="1">IF(OR(ISBLANK($E217),$E217="Total Geral"),"",IF(LEN($E217)&lt;6,"",VLOOKUP($E217,'[1]MEMÓRIA DE CÁLCULO'!$F:$AB,20,FALSE)))</f>
        <v/>
      </c>
      <c r="M217" s="37" t="str">
        <f ca="1">IF(OR(ISBLANK($E217),$E217="Total Geral"),"",IF(LEN($E217)&lt;6,"",VLOOKUP($E217,'[1]MEMÓRIA DE CÁLCULO'!$F:$AB,21,FALSE)))</f>
        <v/>
      </c>
      <c r="N217" s="38" t="str">
        <f ca="1">IF($E217="","",IF($E217="Total Geral",SUM(OFFSET(N217,-1,0):$N$25)/3,VLOOKUP($E217,'[1]MEMÓRIA DE CÁLCULO'!$F:$AB,22,FALSE)))</f>
        <v/>
      </c>
      <c r="O217" s="38" t="str">
        <f ca="1">IF($E217="","",IF($E217="Total Geral",SUM(OFFSET(O217,-1,0):$O$25)/3,VLOOKUP($E217,'[1]MEMÓRIA DE CÁLCULO'!$F:$AB,23,FALSE)))</f>
        <v/>
      </c>
      <c r="V217" s="3">
        <f>IF(ISBLANK($B217),0,COUNTIFS('[1]MEMÓRIA DE CÁLCULO'!$F:$F,'PLANILHA ORÇ.'!$B217))</f>
        <v>0</v>
      </c>
    </row>
    <row r="218" spans="2:22" x14ac:dyDescent="0.25">
      <c r="B218"/>
      <c r="E218" s="2" t="str">
        <f t="shared" ref="E218:E281" ca="1" si="4">IF(OFFSET(E218,0,-3)=0,"",OFFSET(E218,0,-3))</f>
        <v/>
      </c>
      <c r="F218" s="35" t="str">
        <f ca="1">IF(OR($E218="",$E218="Total Geral"),"",IF(LEN($E218)&lt;6,VLOOKUP($E218,'[1]MEMÓRIA DE CÁLCULO'!$F:$W,2,FALSE),VLOOKUP($E218,'[1]MEMÓRIA DE CÁLCULO'!$F:$W,5,FALSE)))</f>
        <v/>
      </c>
      <c r="G218" s="2" t="str">
        <f ca="1">IF(OR(ISBLANK($E218),$E218="Total Geral"),"",IF(LEN($E218)&lt;6,"",VLOOKUP($E218,'[1]MEMÓRIA DE CÁLCULO'!$F:$W,3,FALSE)))</f>
        <v/>
      </c>
      <c r="H218" s="2" t="str">
        <f ca="1">IF(OR(ISBLANK($E218),$E218="Total Geral"),"",IF(LEN($E218)&lt;6,"",VLOOKUP($E218,'[1]MEMÓRIA DE CÁLCULO'!$F:$W,4,FALSE)))</f>
        <v/>
      </c>
      <c r="I218" s="3" t="str">
        <f ca="1">IF(OR(ISBLANK($E218),$E218="Total Geral"),"",IF(LEN($E218)&lt;6,"",VLOOKUP($E218,'[1]MEMÓRIA DE CÁLCULO'!$F:$W,2,FALSE)))</f>
        <v/>
      </c>
      <c r="J218" s="3" t="str">
        <f ca="1">IF(OR(ISBLANK($E218),$E218="Total Geral"),"",IF(LEN($E218)&lt;6,"",VLOOKUP($E218,'[1]MEMÓRIA DE CÁLCULO'!$F:$W,17,FALSE)))</f>
        <v/>
      </c>
      <c r="K218" s="36" t="str">
        <f ca="1">IF(OR(ISBLANK($E218),$E218="Total Geral"),"",IF(LEN($E218)&lt;6,"",VLOOKUP($E218,'[1]MEMÓRIA DE CÁLCULO'!$F:$W,18,FALSE)))</f>
        <v/>
      </c>
      <c r="L218" s="37" t="str">
        <f ca="1">IF(OR(ISBLANK($E218),$E218="Total Geral"),"",IF(LEN($E218)&lt;6,"",VLOOKUP($E218,'[1]MEMÓRIA DE CÁLCULO'!$F:$AB,20,FALSE)))</f>
        <v/>
      </c>
      <c r="M218" s="37" t="str">
        <f ca="1">IF(OR(ISBLANK($E218),$E218="Total Geral"),"",IF(LEN($E218)&lt;6,"",VLOOKUP($E218,'[1]MEMÓRIA DE CÁLCULO'!$F:$AB,21,FALSE)))</f>
        <v/>
      </c>
      <c r="N218" s="38" t="str">
        <f ca="1">IF($E218="","",IF($E218="Total Geral",SUM(OFFSET(N218,-1,0):$N$25)/3,VLOOKUP($E218,'[1]MEMÓRIA DE CÁLCULO'!$F:$AB,22,FALSE)))</f>
        <v/>
      </c>
      <c r="O218" s="38" t="str">
        <f ca="1">IF($E218="","",IF($E218="Total Geral",SUM(OFFSET(O218,-1,0):$O$25)/3,VLOOKUP($E218,'[1]MEMÓRIA DE CÁLCULO'!$F:$AB,23,FALSE)))</f>
        <v/>
      </c>
      <c r="V218" s="3">
        <f>IF(ISBLANK($B218),0,COUNTIFS('[1]MEMÓRIA DE CÁLCULO'!$F:$F,'PLANILHA ORÇ.'!$B218))</f>
        <v>0</v>
      </c>
    </row>
    <row r="219" spans="2:22" x14ac:dyDescent="0.25">
      <c r="B219"/>
      <c r="E219" s="2" t="str">
        <f t="shared" ca="1" si="4"/>
        <v/>
      </c>
      <c r="F219" s="35" t="str">
        <f ca="1">IF(OR($E219="",$E219="Total Geral"),"",IF(LEN($E219)&lt;6,VLOOKUP($E219,'[1]MEMÓRIA DE CÁLCULO'!$F:$W,2,FALSE),VLOOKUP($E219,'[1]MEMÓRIA DE CÁLCULO'!$F:$W,5,FALSE)))</f>
        <v/>
      </c>
      <c r="G219" s="2" t="str">
        <f ca="1">IF(OR(ISBLANK($E219),$E219="Total Geral"),"",IF(LEN($E219)&lt;6,"",VLOOKUP($E219,'[1]MEMÓRIA DE CÁLCULO'!$F:$W,3,FALSE)))</f>
        <v/>
      </c>
      <c r="H219" s="2" t="str">
        <f ca="1">IF(OR(ISBLANK($E219),$E219="Total Geral"),"",IF(LEN($E219)&lt;6,"",VLOOKUP($E219,'[1]MEMÓRIA DE CÁLCULO'!$F:$W,4,FALSE)))</f>
        <v/>
      </c>
      <c r="I219" s="3" t="str">
        <f ca="1">IF(OR(ISBLANK($E219),$E219="Total Geral"),"",IF(LEN($E219)&lt;6,"",VLOOKUP($E219,'[1]MEMÓRIA DE CÁLCULO'!$F:$W,2,FALSE)))</f>
        <v/>
      </c>
      <c r="J219" s="3" t="str">
        <f ca="1">IF(OR(ISBLANK($E219),$E219="Total Geral"),"",IF(LEN($E219)&lt;6,"",VLOOKUP($E219,'[1]MEMÓRIA DE CÁLCULO'!$F:$W,17,FALSE)))</f>
        <v/>
      </c>
      <c r="K219" s="36" t="str">
        <f ca="1">IF(OR(ISBLANK($E219),$E219="Total Geral"),"",IF(LEN($E219)&lt;6,"",VLOOKUP($E219,'[1]MEMÓRIA DE CÁLCULO'!$F:$W,18,FALSE)))</f>
        <v/>
      </c>
      <c r="L219" s="37" t="str">
        <f ca="1">IF(OR(ISBLANK($E219),$E219="Total Geral"),"",IF(LEN($E219)&lt;6,"",VLOOKUP($E219,'[1]MEMÓRIA DE CÁLCULO'!$F:$AB,20,FALSE)))</f>
        <v/>
      </c>
      <c r="M219" s="37" t="str">
        <f ca="1">IF(OR(ISBLANK($E219),$E219="Total Geral"),"",IF(LEN($E219)&lt;6,"",VLOOKUP($E219,'[1]MEMÓRIA DE CÁLCULO'!$F:$AB,21,FALSE)))</f>
        <v/>
      </c>
      <c r="N219" s="38" t="str">
        <f ca="1">IF($E219="","",IF($E219="Total Geral",SUM(OFFSET(N219,-1,0):$N$25)/3,VLOOKUP($E219,'[1]MEMÓRIA DE CÁLCULO'!$F:$AB,22,FALSE)))</f>
        <v/>
      </c>
      <c r="O219" s="38" t="str">
        <f ca="1">IF($E219="","",IF($E219="Total Geral",SUM(OFFSET(O219,-1,0):$O$25)/3,VLOOKUP($E219,'[1]MEMÓRIA DE CÁLCULO'!$F:$AB,23,FALSE)))</f>
        <v/>
      </c>
      <c r="V219" s="3">
        <f>IF(ISBLANK($B219),0,COUNTIFS('[1]MEMÓRIA DE CÁLCULO'!$F:$F,'PLANILHA ORÇ.'!$B219))</f>
        <v>0</v>
      </c>
    </row>
    <row r="220" spans="2:22" x14ac:dyDescent="0.25">
      <c r="B220"/>
      <c r="E220" s="2" t="str">
        <f t="shared" ca="1" si="4"/>
        <v/>
      </c>
      <c r="F220" s="35" t="str">
        <f ca="1">IF(OR($E220="",$E220="Total Geral"),"",IF(LEN($E220)&lt;6,VLOOKUP($E220,'[1]MEMÓRIA DE CÁLCULO'!$F:$W,2,FALSE),VLOOKUP($E220,'[1]MEMÓRIA DE CÁLCULO'!$F:$W,5,FALSE)))</f>
        <v/>
      </c>
      <c r="G220" s="2" t="str">
        <f ca="1">IF(OR(ISBLANK($E220),$E220="Total Geral"),"",IF(LEN($E220)&lt;6,"",VLOOKUP($E220,'[1]MEMÓRIA DE CÁLCULO'!$F:$W,3,FALSE)))</f>
        <v/>
      </c>
      <c r="H220" s="2" t="str">
        <f ca="1">IF(OR(ISBLANK($E220),$E220="Total Geral"),"",IF(LEN($E220)&lt;6,"",VLOOKUP($E220,'[1]MEMÓRIA DE CÁLCULO'!$F:$W,4,FALSE)))</f>
        <v/>
      </c>
      <c r="I220" s="3" t="str">
        <f ca="1">IF(OR(ISBLANK($E220),$E220="Total Geral"),"",IF(LEN($E220)&lt;6,"",VLOOKUP($E220,'[1]MEMÓRIA DE CÁLCULO'!$F:$W,2,FALSE)))</f>
        <v/>
      </c>
      <c r="J220" s="3" t="str">
        <f ca="1">IF(OR(ISBLANK($E220),$E220="Total Geral"),"",IF(LEN($E220)&lt;6,"",VLOOKUP($E220,'[1]MEMÓRIA DE CÁLCULO'!$F:$W,17,FALSE)))</f>
        <v/>
      </c>
      <c r="K220" s="36" t="str">
        <f ca="1">IF(OR(ISBLANK($E220),$E220="Total Geral"),"",IF(LEN($E220)&lt;6,"",VLOOKUP($E220,'[1]MEMÓRIA DE CÁLCULO'!$F:$W,18,FALSE)))</f>
        <v/>
      </c>
      <c r="L220" s="37" t="str">
        <f ca="1">IF(OR(ISBLANK($E220),$E220="Total Geral"),"",IF(LEN($E220)&lt;6,"",VLOOKUP($E220,'[1]MEMÓRIA DE CÁLCULO'!$F:$AB,20,FALSE)))</f>
        <v/>
      </c>
      <c r="M220" s="37" t="str">
        <f ca="1">IF(OR(ISBLANK($E220),$E220="Total Geral"),"",IF(LEN($E220)&lt;6,"",VLOOKUP($E220,'[1]MEMÓRIA DE CÁLCULO'!$F:$AB,21,FALSE)))</f>
        <v/>
      </c>
      <c r="N220" s="38" t="str">
        <f ca="1">IF($E220="","",IF($E220="Total Geral",SUM(OFFSET(N220,-1,0):$N$25)/3,VLOOKUP($E220,'[1]MEMÓRIA DE CÁLCULO'!$F:$AB,22,FALSE)))</f>
        <v/>
      </c>
      <c r="O220" s="38" t="str">
        <f ca="1">IF($E220="","",IF($E220="Total Geral",SUM(OFFSET(O220,-1,0):$O$25)/3,VLOOKUP($E220,'[1]MEMÓRIA DE CÁLCULO'!$F:$AB,23,FALSE)))</f>
        <v/>
      </c>
      <c r="V220" s="3">
        <f>IF(ISBLANK($B220),0,COUNTIFS('[1]MEMÓRIA DE CÁLCULO'!$F:$F,'PLANILHA ORÇ.'!$B220))</f>
        <v>0</v>
      </c>
    </row>
    <row r="221" spans="2:22" x14ac:dyDescent="0.25">
      <c r="B221"/>
      <c r="E221" s="2" t="str">
        <f t="shared" ca="1" si="4"/>
        <v/>
      </c>
      <c r="F221" s="35" t="str">
        <f ca="1">IF(OR($E221="",$E221="Total Geral"),"",IF(LEN($E221)&lt;6,VLOOKUP($E221,'[1]MEMÓRIA DE CÁLCULO'!$F:$W,2,FALSE),VLOOKUP($E221,'[1]MEMÓRIA DE CÁLCULO'!$F:$W,5,FALSE)))</f>
        <v/>
      </c>
      <c r="G221" s="2" t="str">
        <f ca="1">IF(OR(ISBLANK($E221),$E221="Total Geral"),"",IF(LEN($E221)&lt;6,"",VLOOKUP($E221,'[1]MEMÓRIA DE CÁLCULO'!$F:$W,3,FALSE)))</f>
        <v/>
      </c>
      <c r="H221" s="2" t="str">
        <f ca="1">IF(OR(ISBLANK($E221),$E221="Total Geral"),"",IF(LEN($E221)&lt;6,"",VLOOKUP($E221,'[1]MEMÓRIA DE CÁLCULO'!$F:$W,4,FALSE)))</f>
        <v/>
      </c>
      <c r="I221" s="3" t="str">
        <f ca="1">IF(OR(ISBLANK($E221),$E221="Total Geral"),"",IF(LEN($E221)&lt;6,"",VLOOKUP($E221,'[1]MEMÓRIA DE CÁLCULO'!$F:$W,2,FALSE)))</f>
        <v/>
      </c>
      <c r="J221" s="3" t="str">
        <f ca="1">IF(OR(ISBLANK($E221),$E221="Total Geral"),"",IF(LEN($E221)&lt;6,"",VLOOKUP($E221,'[1]MEMÓRIA DE CÁLCULO'!$F:$W,17,FALSE)))</f>
        <v/>
      </c>
      <c r="K221" s="36" t="str">
        <f ca="1">IF(OR(ISBLANK($E221),$E221="Total Geral"),"",IF(LEN($E221)&lt;6,"",VLOOKUP($E221,'[1]MEMÓRIA DE CÁLCULO'!$F:$W,18,FALSE)))</f>
        <v/>
      </c>
      <c r="L221" s="37" t="str">
        <f ca="1">IF(OR(ISBLANK($E221),$E221="Total Geral"),"",IF(LEN($E221)&lt;6,"",VLOOKUP($E221,'[1]MEMÓRIA DE CÁLCULO'!$F:$AB,20,FALSE)))</f>
        <v/>
      </c>
      <c r="M221" s="37" t="str">
        <f ca="1">IF(OR(ISBLANK($E221),$E221="Total Geral"),"",IF(LEN($E221)&lt;6,"",VLOOKUP($E221,'[1]MEMÓRIA DE CÁLCULO'!$F:$AB,21,FALSE)))</f>
        <v/>
      </c>
      <c r="N221" s="38" t="str">
        <f ca="1">IF($E221="","",IF($E221="Total Geral",SUM(OFFSET(N221,-1,0):$N$25)/3,VLOOKUP($E221,'[1]MEMÓRIA DE CÁLCULO'!$F:$AB,22,FALSE)))</f>
        <v/>
      </c>
      <c r="O221" s="38" t="str">
        <f ca="1">IF($E221="","",IF($E221="Total Geral",SUM(OFFSET(O221,-1,0):$O$25)/3,VLOOKUP($E221,'[1]MEMÓRIA DE CÁLCULO'!$F:$AB,23,FALSE)))</f>
        <v/>
      </c>
      <c r="V221" s="3">
        <f>IF(ISBLANK($B221),0,COUNTIFS('[1]MEMÓRIA DE CÁLCULO'!$F:$F,'PLANILHA ORÇ.'!$B221))</f>
        <v>0</v>
      </c>
    </row>
    <row r="222" spans="2:22" x14ac:dyDescent="0.25">
      <c r="B222"/>
      <c r="E222" s="2" t="str">
        <f t="shared" ca="1" si="4"/>
        <v/>
      </c>
      <c r="F222" s="35" t="str">
        <f ca="1">IF(OR($E222="",$E222="Total Geral"),"",IF(LEN($E222)&lt;6,VLOOKUP($E222,'[1]MEMÓRIA DE CÁLCULO'!$F:$W,2,FALSE),VLOOKUP($E222,'[1]MEMÓRIA DE CÁLCULO'!$F:$W,5,FALSE)))</f>
        <v/>
      </c>
      <c r="G222" s="2" t="str">
        <f ca="1">IF(OR(ISBLANK($E222),$E222="Total Geral"),"",IF(LEN($E222)&lt;6,"",VLOOKUP($E222,'[1]MEMÓRIA DE CÁLCULO'!$F:$W,3,FALSE)))</f>
        <v/>
      </c>
      <c r="H222" s="2" t="str">
        <f ca="1">IF(OR(ISBLANK($E222),$E222="Total Geral"),"",IF(LEN($E222)&lt;6,"",VLOOKUP($E222,'[1]MEMÓRIA DE CÁLCULO'!$F:$W,4,FALSE)))</f>
        <v/>
      </c>
      <c r="I222" s="3" t="str">
        <f ca="1">IF(OR(ISBLANK($E222),$E222="Total Geral"),"",IF(LEN($E222)&lt;6,"",VLOOKUP($E222,'[1]MEMÓRIA DE CÁLCULO'!$F:$W,2,FALSE)))</f>
        <v/>
      </c>
      <c r="J222" s="3" t="str">
        <f ca="1">IF(OR(ISBLANK($E222),$E222="Total Geral"),"",IF(LEN($E222)&lt;6,"",VLOOKUP($E222,'[1]MEMÓRIA DE CÁLCULO'!$F:$W,17,FALSE)))</f>
        <v/>
      </c>
      <c r="K222" s="36" t="str">
        <f ca="1">IF(OR(ISBLANK($E222),$E222="Total Geral"),"",IF(LEN($E222)&lt;6,"",VLOOKUP($E222,'[1]MEMÓRIA DE CÁLCULO'!$F:$W,18,FALSE)))</f>
        <v/>
      </c>
      <c r="L222" s="37" t="str">
        <f ca="1">IF(OR(ISBLANK($E222),$E222="Total Geral"),"",IF(LEN($E222)&lt;6,"",VLOOKUP($E222,'[1]MEMÓRIA DE CÁLCULO'!$F:$AB,20,FALSE)))</f>
        <v/>
      </c>
      <c r="M222" s="37" t="str">
        <f ca="1">IF(OR(ISBLANK($E222),$E222="Total Geral"),"",IF(LEN($E222)&lt;6,"",VLOOKUP($E222,'[1]MEMÓRIA DE CÁLCULO'!$F:$AB,21,FALSE)))</f>
        <v/>
      </c>
      <c r="N222" s="38" t="str">
        <f ca="1">IF($E222="","",IF($E222="Total Geral",SUM(OFFSET(N222,-1,0):$N$25)/3,VLOOKUP($E222,'[1]MEMÓRIA DE CÁLCULO'!$F:$AB,22,FALSE)))</f>
        <v/>
      </c>
      <c r="O222" s="38" t="str">
        <f ca="1">IF($E222="","",IF($E222="Total Geral",SUM(OFFSET(O222,-1,0):$O$25)/3,VLOOKUP($E222,'[1]MEMÓRIA DE CÁLCULO'!$F:$AB,23,FALSE)))</f>
        <v/>
      </c>
      <c r="V222" s="3">
        <f>IF(ISBLANK($B222),0,COUNTIFS('[1]MEMÓRIA DE CÁLCULO'!$F:$F,'PLANILHA ORÇ.'!$B222))</f>
        <v>0</v>
      </c>
    </row>
    <row r="223" spans="2:22" x14ac:dyDescent="0.25">
      <c r="B223"/>
      <c r="E223" s="2" t="str">
        <f t="shared" ca="1" si="4"/>
        <v/>
      </c>
      <c r="F223" s="35" t="str">
        <f ca="1">IF(OR($E223="",$E223="Total Geral"),"",IF(LEN($E223)&lt;6,VLOOKUP($E223,'[1]MEMÓRIA DE CÁLCULO'!$F:$W,2,FALSE),VLOOKUP($E223,'[1]MEMÓRIA DE CÁLCULO'!$F:$W,5,FALSE)))</f>
        <v/>
      </c>
      <c r="G223" s="2" t="str">
        <f ca="1">IF(OR(ISBLANK($E223),$E223="Total Geral"),"",IF(LEN($E223)&lt;6,"",VLOOKUP($E223,'[1]MEMÓRIA DE CÁLCULO'!$F:$W,3,FALSE)))</f>
        <v/>
      </c>
      <c r="H223" s="2" t="str">
        <f ca="1">IF(OR(ISBLANK($E223),$E223="Total Geral"),"",IF(LEN($E223)&lt;6,"",VLOOKUP($E223,'[1]MEMÓRIA DE CÁLCULO'!$F:$W,4,FALSE)))</f>
        <v/>
      </c>
      <c r="I223" s="3" t="str">
        <f ca="1">IF(OR(ISBLANK($E223),$E223="Total Geral"),"",IF(LEN($E223)&lt;6,"",VLOOKUP($E223,'[1]MEMÓRIA DE CÁLCULO'!$F:$W,2,FALSE)))</f>
        <v/>
      </c>
      <c r="J223" s="3" t="str">
        <f ca="1">IF(OR(ISBLANK($E223),$E223="Total Geral"),"",IF(LEN($E223)&lt;6,"",VLOOKUP($E223,'[1]MEMÓRIA DE CÁLCULO'!$F:$W,17,FALSE)))</f>
        <v/>
      </c>
      <c r="K223" s="36" t="str">
        <f ca="1">IF(OR(ISBLANK($E223),$E223="Total Geral"),"",IF(LEN($E223)&lt;6,"",VLOOKUP($E223,'[1]MEMÓRIA DE CÁLCULO'!$F:$W,18,FALSE)))</f>
        <v/>
      </c>
      <c r="L223" s="37" t="str">
        <f ca="1">IF(OR(ISBLANK($E223),$E223="Total Geral"),"",IF(LEN($E223)&lt;6,"",VLOOKUP($E223,'[1]MEMÓRIA DE CÁLCULO'!$F:$AB,20,FALSE)))</f>
        <v/>
      </c>
      <c r="M223" s="37" t="str">
        <f ca="1">IF(OR(ISBLANK($E223),$E223="Total Geral"),"",IF(LEN($E223)&lt;6,"",VLOOKUP($E223,'[1]MEMÓRIA DE CÁLCULO'!$F:$AB,21,FALSE)))</f>
        <v/>
      </c>
      <c r="N223" s="38" t="str">
        <f ca="1">IF($E223="","",IF($E223="Total Geral",SUM(OFFSET(N223,-1,0):$N$25)/3,VLOOKUP($E223,'[1]MEMÓRIA DE CÁLCULO'!$F:$AB,22,FALSE)))</f>
        <v/>
      </c>
      <c r="O223" s="38" t="str">
        <f ca="1">IF($E223="","",IF($E223="Total Geral",SUM(OFFSET(O223,-1,0):$O$25)/3,VLOOKUP($E223,'[1]MEMÓRIA DE CÁLCULO'!$F:$AB,23,FALSE)))</f>
        <v/>
      </c>
      <c r="V223" s="3">
        <f>IF(ISBLANK($B223),0,COUNTIFS('[1]MEMÓRIA DE CÁLCULO'!$F:$F,'PLANILHA ORÇ.'!$B223))</f>
        <v>0</v>
      </c>
    </row>
    <row r="224" spans="2:22" x14ac:dyDescent="0.25">
      <c r="B224"/>
      <c r="E224" s="2" t="str">
        <f t="shared" ca="1" si="4"/>
        <v/>
      </c>
      <c r="F224" s="35" t="str">
        <f ca="1">IF(OR($E224="",$E224="Total Geral"),"",IF(LEN($E224)&lt;6,VLOOKUP($E224,'[1]MEMÓRIA DE CÁLCULO'!$F:$W,2,FALSE),VLOOKUP($E224,'[1]MEMÓRIA DE CÁLCULO'!$F:$W,5,FALSE)))</f>
        <v/>
      </c>
      <c r="G224" s="2" t="str">
        <f ca="1">IF(OR(ISBLANK($E224),$E224="Total Geral"),"",IF(LEN($E224)&lt;6,"",VLOOKUP($E224,'[1]MEMÓRIA DE CÁLCULO'!$F:$W,3,FALSE)))</f>
        <v/>
      </c>
      <c r="H224" s="2" t="str">
        <f ca="1">IF(OR(ISBLANK($E224),$E224="Total Geral"),"",IF(LEN($E224)&lt;6,"",VLOOKUP($E224,'[1]MEMÓRIA DE CÁLCULO'!$F:$W,4,FALSE)))</f>
        <v/>
      </c>
      <c r="I224" s="3" t="str">
        <f ca="1">IF(OR(ISBLANK($E224),$E224="Total Geral"),"",IF(LEN($E224)&lt;6,"",VLOOKUP($E224,'[1]MEMÓRIA DE CÁLCULO'!$F:$W,2,FALSE)))</f>
        <v/>
      </c>
      <c r="J224" s="3" t="str">
        <f ca="1">IF(OR(ISBLANK($E224),$E224="Total Geral"),"",IF(LEN($E224)&lt;6,"",VLOOKUP($E224,'[1]MEMÓRIA DE CÁLCULO'!$F:$W,17,FALSE)))</f>
        <v/>
      </c>
      <c r="K224" s="36" t="str">
        <f ca="1">IF(OR(ISBLANK($E224),$E224="Total Geral"),"",IF(LEN($E224)&lt;6,"",VLOOKUP($E224,'[1]MEMÓRIA DE CÁLCULO'!$F:$W,18,FALSE)))</f>
        <v/>
      </c>
      <c r="L224" s="37" t="str">
        <f ca="1">IF(OR(ISBLANK($E224),$E224="Total Geral"),"",IF(LEN($E224)&lt;6,"",VLOOKUP($E224,'[1]MEMÓRIA DE CÁLCULO'!$F:$AB,20,FALSE)))</f>
        <v/>
      </c>
      <c r="M224" s="37" t="str">
        <f ca="1">IF(OR(ISBLANK($E224),$E224="Total Geral"),"",IF(LEN($E224)&lt;6,"",VLOOKUP($E224,'[1]MEMÓRIA DE CÁLCULO'!$F:$AB,21,FALSE)))</f>
        <v/>
      </c>
      <c r="N224" s="38" t="str">
        <f ca="1">IF($E224="","",IF($E224="Total Geral",SUM(OFFSET(N224,-1,0):$N$25)/3,VLOOKUP($E224,'[1]MEMÓRIA DE CÁLCULO'!$F:$AB,22,FALSE)))</f>
        <v/>
      </c>
      <c r="O224" s="38" t="str">
        <f ca="1">IF($E224="","",IF($E224="Total Geral",SUM(OFFSET(O224,-1,0):$O$25)/3,VLOOKUP($E224,'[1]MEMÓRIA DE CÁLCULO'!$F:$AB,23,FALSE)))</f>
        <v/>
      </c>
      <c r="V224" s="3">
        <f>IF(ISBLANK($B224),0,COUNTIFS('[1]MEMÓRIA DE CÁLCULO'!$F:$F,'PLANILHA ORÇ.'!$B224))</f>
        <v>0</v>
      </c>
    </row>
    <row r="225" spans="2:22" x14ac:dyDescent="0.25">
      <c r="B225"/>
      <c r="E225" s="2" t="str">
        <f t="shared" ca="1" si="4"/>
        <v/>
      </c>
      <c r="F225" s="35" t="str">
        <f ca="1">IF(OR($E225="",$E225="Total Geral"),"",IF(LEN($E225)&lt;6,VLOOKUP($E225,'[1]MEMÓRIA DE CÁLCULO'!$F:$W,2,FALSE),VLOOKUP($E225,'[1]MEMÓRIA DE CÁLCULO'!$F:$W,5,FALSE)))</f>
        <v/>
      </c>
      <c r="G225" s="2" t="str">
        <f ca="1">IF(OR(ISBLANK($E225),$E225="Total Geral"),"",IF(LEN($E225)&lt;6,"",VLOOKUP($E225,'[1]MEMÓRIA DE CÁLCULO'!$F:$W,3,FALSE)))</f>
        <v/>
      </c>
      <c r="H225" s="2" t="str">
        <f ca="1">IF(OR(ISBLANK($E225),$E225="Total Geral"),"",IF(LEN($E225)&lt;6,"",VLOOKUP($E225,'[1]MEMÓRIA DE CÁLCULO'!$F:$W,4,FALSE)))</f>
        <v/>
      </c>
      <c r="I225" s="3" t="str">
        <f ca="1">IF(OR(ISBLANK($E225),$E225="Total Geral"),"",IF(LEN($E225)&lt;6,"",VLOOKUP($E225,'[1]MEMÓRIA DE CÁLCULO'!$F:$W,2,FALSE)))</f>
        <v/>
      </c>
      <c r="J225" s="3" t="str">
        <f ca="1">IF(OR(ISBLANK($E225),$E225="Total Geral"),"",IF(LEN($E225)&lt;6,"",VLOOKUP($E225,'[1]MEMÓRIA DE CÁLCULO'!$F:$W,17,FALSE)))</f>
        <v/>
      </c>
      <c r="K225" s="36" t="str">
        <f ca="1">IF(OR(ISBLANK($E225),$E225="Total Geral"),"",IF(LEN($E225)&lt;6,"",VLOOKUP($E225,'[1]MEMÓRIA DE CÁLCULO'!$F:$W,18,FALSE)))</f>
        <v/>
      </c>
      <c r="L225" s="37" t="str">
        <f ca="1">IF(OR(ISBLANK($E225),$E225="Total Geral"),"",IF(LEN($E225)&lt;6,"",VLOOKUP($E225,'[1]MEMÓRIA DE CÁLCULO'!$F:$AB,20,FALSE)))</f>
        <v/>
      </c>
      <c r="M225" s="37" t="str">
        <f ca="1">IF(OR(ISBLANK($E225),$E225="Total Geral"),"",IF(LEN($E225)&lt;6,"",VLOOKUP($E225,'[1]MEMÓRIA DE CÁLCULO'!$F:$AB,21,FALSE)))</f>
        <v/>
      </c>
      <c r="N225" s="38" t="str">
        <f ca="1">IF($E225="","",IF($E225="Total Geral",SUM(OFFSET(N225,-1,0):$N$25)/3,VLOOKUP($E225,'[1]MEMÓRIA DE CÁLCULO'!$F:$AB,22,FALSE)))</f>
        <v/>
      </c>
      <c r="O225" s="38" t="str">
        <f ca="1">IF($E225="","",IF($E225="Total Geral",SUM(OFFSET(O225,-1,0):$O$25)/3,VLOOKUP($E225,'[1]MEMÓRIA DE CÁLCULO'!$F:$AB,23,FALSE)))</f>
        <v/>
      </c>
      <c r="V225" s="3">
        <f>IF(ISBLANK($B225),0,COUNTIFS('[1]MEMÓRIA DE CÁLCULO'!$F:$F,'PLANILHA ORÇ.'!$B225))</f>
        <v>0</v>
      </c>
    </row>
    <row r="226" spans="2:22" x14ac:dyDescent="0.25">
      <c r="B226"/>
      <c r="E226" s="2" t="str">
        <f t="shared" ca="1" si="4"/>
        <v/>
      </c>
      <c r="F226" s="35" t="str">
        <f ca="1">IF(OR($E226="",$E226="Total Geral"),"",IF(LEN($E226)&lt;6,VLOOKUP($E226,'[1]MEMÓRIA DE CÁLCULO'!$F:$W,2,FALSE),VLOOKUP($E226,'[1]MEMÓRIA DE CÁLCULO'!$F:$W,5,FALSE)))</f>
        <v/>
      </c>
      <c r="G226" s="2" t="str">
        <f ca="1">IF(OR(ISBLANK($E226),$E226="Total Geral"),"",IF(LEN($E226)&lt;6,"",VLOOKUP($E226,'[1]MEMÓRIA DE CÁLCULO'!$F:$W,3,FALSE)))</f>
        <v/>
      </c>
      <c r="H226" s="2" t="str">
        <f ca="1">IF(OR(ISBLANK($E226),$E226="Total Geral"),"",IF(LEN($E226)&lt;6,"",VLOOKUP($E226,'[1]MEMÓRIA DE CÁLCULO'!$F:$W,4,FALSE)))</f>
        <v/>
      </c>
      <c r="I226" s="3" t="str">
        <f ca="1">IF(OR(ISBLANK($E226),$E226="Total Geral"),"",IF(LEN($E226)&lt;6,"",VLOOKUP($E226,'[1]MEMÓRIA DE CÁLCULO'!$F:$W,2,FALSE)))</f>
        <v/>
      </c>
      <c r="J226" s="3" t="str">
        <f ca="1">IF(OR(ISBLANK($E226),$E226="Total Geral"),"",IF(LEN($E226)&lt;6,"",VLOOKUP($E226,'[1]MEMÓRIA DE CÁLCULO'!$F:$W,17,FALSE)))</f>
        <v/>
      </c>
      <c r="K226" s="36" t="str">
        <f ca="1">IF(OR(ISBLANK($E226),$E226="Total Geral"),"",IF(LEN($E226)&lt;6,"",VLOOKUP($E226,'[1]MEMÓRIA DE CÁLCULO'!$F:$W,18,FALSE)))</f>
        <v/>
      </c>
      <c r="L226" s="37" t="str">
        <f ca="1">IF(OR(ISBLANK($E226),$E226="Total Geral"),"",IF(LEN($E226)&lt;6,"",VLOOKUP($E226,'[1]MEMÓRIA DE CÁLCULO'!$F:$AB,20,FALSE)))</f>
        <v/>
      </c>
      <c r="M226" s="37" t="str">
        <f ca="1">IF(OR(ISBLANK($E226),$E226="Total Geral"),"",IF(LEN($E226)&lt;6,"",VLOOKUP($E226,'[1]MEMÓRIA DE CÁLCULO'!$F:$AB,21,FALSE)))</f>
        <v/>
      </c>
      <c r="N226" s="38" t="str">
        <f ca="1">IF($E226="","",IF($E226="Total Geral",SUM(OFFSET(N226,-1,0):$N$25)/3,VLOOKUP($E226,'[1]MEMÓRIA DE CÁLCULO'!$F:$AB,22,FALSE)))</f>
        <v/>
      </c>
      <c r="O226" s="38" t="str">
        <f ca="1">IF($E226="","",IF($E226="Total Geral",SUM(OFFSET(O226,-1,0):$O$25)/3,VLOOKUP($E226,'[1]MEMÓRIA DE CÁLCULO'!$F:$AB,23,FALSE)))</f>
        <v/>
      </c>
      <c r="V226" s="3">
        <f>IF(ISBLANK($B226),0,COUNTIFS('[1]MEMÓRIA DE CÁLCULO'!$F:$F,'PLANILHA ORÇ.'!$B226))</f>
        <v>0</v>
      </c>
    </row>
    <row r="227" spans="2:22" x14ac:dyDescent="0.25">
      <c r="B227"/>
      <c r="E227" s="2" t="str">
        <f t="shared" ca="1" si="4"/>
        <v/>
      </c>
      <c r="F227" s="35" t="str">
        <f ca="1">IF(OR($E227="",$E227="Total Geral"),"",IF(LEN($E227)&lt;6,VLOOKUP($E227,'[1]MEMÓRIA DE CÁLCULO'!$F:$W,2,FALSE),VLOOKUP($E227,'[1]MEMÓRIA DE CÁLCULO'!$F:$W,5,FALSE)))</f>
        <v/>
      </c>
      <c r="G227" s="2" t="str">
        <f ca="1">IF(OR(ISBLANK($E227),$E227="Total Geral"),"",IF(LEN($E227)&lt;6,"",VLOOKUP($E227,'[1]MEMÓRIA DE CÁLCULO'!$F:$W,3,FALSE)))</f>
        <v/>
      </c>
      <c r="H227" s="2" t="str">
        <f ca="1">IF(OR(ISBLANK($E227),$E227="Total Geral"),"",IF(LEN($E227)&lt;6,"",VLOOKUP($E227,'[1]MEMÓRIA DE CÁLCULO'!$F:$W,4,FALSE)))</f>
        <v/>
      </c>
      <c r="I227" s="3" t="str">
        <f ca="1">IF(OR(ISBLANK($E227),$E227="Total Geral"),"",IF(LEN($E227)&lt;6,"",VLOOKUP($E227,'[1]MEMÓRIA DE CÁLCULO'!$F:$W,2,FALSE)))</f>
        <v/>
      </c>
      <c r="J227" s="3" t="str">
        <f ca="1">IF(OR(ISBLANK($E227),$E227="Total Geral"),"",IF(LEN($E227)&lt;6,"",VLOOKUP($E227,'[1]MEMÓRIA DE CÁLCULO'!$F:$W,17,FALSE)))</f>
        <v/>
      </c>
      <c r="K227" s="36" t="str">
        <f ca="1">IF(OR(ISBLANK($E227),$E227="Total Geral"),"",IF(LEN($E227)&lt;6,"",VLOOKUP($E227,'[1]MEMÓRIA DE CÁLCULO'!$F:$W,18,FALSE)))</f>
        <v/>
      </c>
      <c r="L227" s="37" t="str">
        <f ca="1">IF(OR(ISBLANK($E227),$E227="Total Geral"),"",IF(LEN($E227)&lt;6,"",VLOOKUP($E227,'[1]MEMÓRIA DE CÁLCULO'!$F:$AB,20,FALSE)))</f>
        <v/>
      </c>
      <c r="M227" s="37" t="str">
        <f ca="1">IF(OR(ISBLANK($E227),$E227="Total Geral"),"",IF(LEN($E227)&lt;6,"",VLOOKUP($E227,'[1]MEMÓRIA DE CÁLCULO'!$F:$AB,21,FALSE)))</f>
        <v/>
      </c>
      <c r="N227" s="38" t="str">
        <f ca="1">IF($E227="","",IF($E227="Total Geral",SUM(OFFSET(N227,-1,0):$N$25)/3,VLOOKUP($E227,'[1]MEMÓRIA DE CÁLCULO'!$F:$AB,22,FALSE)))</f>
        <v/>
      </c>
      <c r="O227" s="38" t="str">
        <f ca="1">IF($E227="","",IF($E227="Total Geral",SUM(OFFSET(O227,-1,0):$O$25)/3,VLOOKUP($E227,'[1]MEMÓRIA DE CÁLCULO'!$F:$AB,23,FALSE)))</f>
        <v/>
      </c>
      <c r="V227" s="3">
        <f>IF(ISBLANK($B227),0,COUNTIFS('[1]MEMÓRIA DE CÁLCULO'!$F:$F,'PLANILHA ORÇ.'!$B227))</f>
        <v>0</v>
      </c>
    </row>
    <row r="228" spans="2:22" x14ac:dyDescent="0.25">
      <c r="B228"/>
      <c r="E228" s="2" t="str">
        <f t="shared" ca="1" si="4"/>
        <v/>
      </c>
      <c r="F228" s="35" t="str">
        <f ca="1">IF(OR($E228="",$E228="Total Geral"),"",IF(LEN($E228)&lt;6,VLOOKUP($E228,'[1]MEMÓRIA DE CÁLCULO'!$F:$W,2,FALSE),VLOOKUP($E228,'[1]MEMÓRIA DE CÁLCULO'!$F:$W,5,FALSE)))</f>
        <v/>
      </c>
      <c r="G228" s="2" t="str">
        <f ca="1">IF(OR(ISBLANK($E228),$E228="Total Geral"),"",IF(LEN($E228)&lt;6,"",VLOOKUP($E228,'[1]MEMÓRIA DE CÁLCULO'!$F:$W,3,FALSE)))</f>
        <v/>
      </c>
      <c r="H228" s="2" t="str">
        <f ca="1">IF(OR(ISBLANK($E228),$E228="Total Geral"),"",IF(LEN($E228)&lt;6,"",VLOOKUP($E228,'[1]MEMÓRIA DE CÁLCULO'!$F:$W,4,FALSE)))</f>
        <v/>
      </c>
      <c r="I228" s="3" t="str">
        <f ca="1">IF(OR(ISBLANK($E228),$E228="Total Geral"),"",IF(LEN($E228)&lt;6,"",VLOOKUP($E228,'[1]MEMÓRIA DE CÁLCULO'!$F:$W,2,FALSE)))</f>
        <v/>
      </c>
      <c r="J228" s="3" t="str">
        <f ca="1">IF(OR(ISBLANK($E228),$E228="Total Geral"),"",IF(LEN($E228)&lt;6,"",VLOOKUP($E228,'[1]MEMÓRIA DE CÁLCULO'!$F:$W,17,FALSE)))</f>
        <v/>
      </c>
      <c r="K228" s="36" t="str">
        <f ca="1">IF(OR(ISBLANK($E228),$E228="Total Geral"),"",IF(LEN($E228)&lt;6,"",VLOOKUP($E228,'[1]MEMÓRIA DE CÁLCULO'!$F:$W,18,FALSE)))</f>
        <v/>
      </c>
      <c r="L228" s="37" t="str">
        <f ca="1">IF(OR(ISBLANK($E228),$E228="Total Geral"),"",IF(LEN($E228)&lt;6,"",VLOOKUP($E228,'[1]MEMÓRIA DE CÁLCULO'!$F:$AB,20,FALSE)))</f>
        <v/>
      </c>
      <c r="M228" s="37" t="str">
        <f ca="1">IF(OR(ISBLANK($E228),$E228="Total Geral"),"",IF(LEN($E228)&lt;6,"",VLOOKUP($E228,'[1]MEMÓRIA DE CÁLCULO'!$F:$AB,21,FALSE)))</f>
        <v/>
      </c>
      <c r="N228" s="38" t="str">
        <f ca="1">IF($E228="","",IF($E228="Total Geral",SUM(OFFSET(N228,-1,0):$N$25)/3,VLOOKUP($E228,'[1]MEMÓRIA DE CÁLCULO'!$F:$AB,22,FALSE)))</f>
        <v/>
      </c>
      <c r="O228" s="38" t="str">
        <f ca="1">IF($E228="","",IF($E228="Total Geral",SUM(OFFSET(O228,-1,0):$O$25)/3,VLOOKUP($E228,'[1]MEMÓRIA DE CÁLCULO'!$F:$AB,23,FALSE)))</f>
        <v/>
      </c>
      <c r="V228" s="3">
        <f>IF(ISBLANK($B228),0,COUNTIFS('[1]MEMÓRIA DE CÁLCULO'!$F:$F,'PLANILHA ORÇ.'!$B228))</f>
        <v>0</v>
      </c>
    </row>
    <row r="229" spans="2:22" x14ac:dyDescent="0.25">
      <c r="B229"/>
      <c r="E229" s="2" t="str">
        <f t="shared" ca="1" si="4"/>
        <v/>
      </c>
      <c r="F229" s="35" t="str">
        <f ca="1">IF(OR($E229="",$E229="Total Geral"),"",IF(LEN($E229)&lt;6,VLOOKUP($E229,'[1]MEMÓRIA DE CÁLCULO'!$F:$W,2,FALSE),VLOOKUP($E229,'[1]MEMÓRIA DE CÁLCULO'!$F:$W,5,FALSE)))</f>
        <v/>
      </c>
      <c r="G229" s="2" t="str">
        <f ca="1">IF(OR(ISBLANK($E229),$E229="Total Geral"),"",IF(LEN($E229)&lt;6,"",VLOOKUP($E229,'[1]MEMÓRIA DE CÁLCULO'!$F:$W,3,FALSE)))</f>
        <v/>
      </c>
      <c r="H229" s="2" t="str">
        <f ca="1">IF(OR(ISBLANK($E229),$E229="Total Geral"),"",IF(LEN($E229)&lt;6,"",VLOOKUP($E229,'[1]MEMÓRIA DE CÁLCULO'!$F:$W,4,FALSE)))</f>
        <v/>
      </c>
      <c r="I229" s="3" t="str">
        <f ca="1">IF(OR(ISBLANK($E229),$E229="Total Geral"),"",IF(LEN($E229)&lt;6,"",VLOOKUP($E229,'[1]MEMÓRIA DE CÁLCULO'!$F:$W,2,FALSE)))</f>
        <v/>
      </c>
      <c r="J229" s="3" t="str">
        <f ca="1">IF(OR(ISBLANK($E229),$E229="Total Geral"),"",IF(LEN($E229)&lt;6,"",VLOOKUP($E229,'[1]MEMÓRIA DE CÁLCULO'!$F:$W,17,FALSE)))</f>
        <v/>
      </c>
      <c r="K229" s="36" t="str">
        <f ca="1">IF(OR(ISBLANK($E229),$E229="Total Geral"),"",IF(LEN($E229)&lt;6,"",VLOOKUP($E229,'[1]MEMÓRIA DE CÁLCULO'!$F:$W,18,FALSE)))</f>
        <v/>
      </c>
      <c r="L229" s="37" t="str">
        <f ca="1">IF(OR(ISBLANK($E229),$E229="Total Geral"),"",IF(LEN($E229)&lt;6,"",VLOOKUP($E229,'[1]MEMÓRIA DE CÁLCULO'!$F:$AB,20,FALSE)))</f>
        <v/>
      </c>
      <c r="M229" s="37" t="str">
        <f ca="1">IF(OR(ISBLANK($E229),$E229="Total Geral"),"",IF(LEN($E229)&lt;6,"",VLOOKUP($E229,'[1]MEMÓRIA DE CÁLCULO'!$F:$AB,21,FALSE)))</f>
        <v/>
      </c>
      <c r="N229" s="38" t="str">
        <f ca="1">IF($E229="","",IF($E229="Total Geral",SUM(OFFSET(N229,-1,0):$N$25)/3,VLOOKUP($E229,'[1]MEMÓRIA DE CÁLCULO'!$F:$AB,22,FALSE)))</f>
        <v/>
      </c>
      <c r="O229" s="38" t="str">
        <f ca="1">IF($E229="","",IF($E229="Total Geral",SUM(OFFSET(O229,-1,0):$O$25)/3,VLOOKUP($E229,'[1]MEMÓRIA DE CÁLCULO'!$F:$AB,23,FALSE)))</f>
        <v/>
      </c>
      <c r="V229" s="3">
        <f>IF(ISBLANK($B229),0,COUNTIFS('[1]MEMÓRIA DE CÁLCULO'!$F:$F,'PLANILHA ORÇ.'!$B229))</f>
        <v>0</v>
      </c>
    </row>
    <row r="230" spans="2:22" x14ac:dyDescent="0.25">
      <c r="B230"/>
      <c r="E230" s="2" t="str">
        <f t="shared" ca="1" si="4"/>
        <v/>
      </c>
      <c r="F230" s="35" t="str">
        <f ca="1">IF(OR($E230="",$E230="Total Geral"),"",IF(LEN($E230)&lt;6,VLOOKUP($E230,'[1]MEMÓRIA DE CÁLCULO'!$F:$W,2,FALSE),VLOOKUP($E230,'[1]MEMÓRIA DE CÁLCULO'!$F:$W,5,FALSE)))</f>
        <v/>
      </c>
      <c r="G230" s="2" t="str">
        <f ca="1">IF(OR(ISBLANK($E230),$E230="Total Geral"),"",IF(LEN($E230)&lt;6,"",VLOOKUP($E230,'[1]MEMÓRIA DE CÁLCULO'!$F:$W,3,FALSE)))</f>
        <v/>
      </c>
      <c r="H230" s="2" t="str">
        <f ca="1">IF(OR(ISBLANK($E230),$E230="Total Geral"),"",IF(LEN($E230)&lt;6,"",VLOOKUP($E230,'[1]MEMÓRIA DE CÁLCULO'!$F:$W,4,FALSE)))</f>
        <v/>
      </c>
      <c r="I230" s="3" t="str">
        <f ca="1">IF(OR(ISBLANK($E230),$E230="Total Geral"),"",IF(LEN($E230)&lt;6,"",VLOOKUP($E230,'[1]MEMÓRIA DE CÁLCULO'!$F:$W,2,FALSE)))</f>
        <v/>
      </c>
      <c r="J230" s="3" t="str">
        <f ca="1">IF(OR(ISBLANK($E230),$E230="Total Geral"),"",IF(LEN($E230)&lt;6,"",VLOOKUP($E230,'[1]MEMÓRIA DE CÁLCULO'!$F:$W,17,FALSE)))</f>
        <v/>
      </c>
      <c r="K230" s="36" t="str">
        <f ca="1">IF(OR(ISBLANK($E230),$E230="Total Geral"),"",IF(LEN($E230)&lt;6,"",VLOOKUP($E230,'[1]MEMÓRIA DE CÁLCULO'!$F:$W,18,FALSE)))</f>
        <v/>
      </c>
      <c r="L230" s="37" t="str">
        <f ca="1">IF(OR(ISBLANK($E230),$E230="Total Geral"),"",IF(LEN($E230)&lt;6,"",VLOOKUP($E230,'[1]MEMÓRIA DE CÁLCULO'!$F:$AB,20,FALSE)))</f>
        <v/>
      </c>
      <c r="M230" s="37" t="str">
        <f ca="1">IF(OR(ISBLANK($E230),$E230="Total Geral"),"",IF(LEN($E230)&lt;6,"",VLOOKUP($E230,'[1]MEMÓRIA DE CÁLCULO'!$F:$AB,21,FALSE)))</f>
        <v/>
      </c>
      <c r="N230" s="38" t="str">
        <f ca="1">IF($E230="","",IF($E230="Total Geral",SUM(OFFSET(N230,-1,0):$N$25)/3,VLOOKUP($E230,'[1]MEMÓRIA DE CÁLCULO'!$F:$AB,22,FALSE)))</f>
        <v/>
      </c>
      <c r="O230" s="38" t="str">
        <f ca="1">IF($E230="","",IF($E230="Total Geral",SUM(OFFSET(O230,-1,0):$O$25)/3,VLOOKUP($E230,'[1]MEMÓRIA DE CÁLCULO'!$F:$AB,23,FALSE)))</f>
        <v/>
      </c>
      <c r="V230" s="3">
        <f>IF(ISBLANK($B230),0,COUNTIFS('[1]MEMÓRIA DE CÁLCULO'!$F:$F,'PLANILHA ORÇ.'!$B230))</f>
        <v>0</v>
      </c>
    </row>
    <row r="231" spans="2:22" x14ac:dyDescent="0.25">
      <c r="B231"/>
      <c r="E231" s="2" t="str">
        <f t="shared" ca="1" si="4"/>
        <v/>
      </c>
      <c r="F231" s="35" t="str">
        <f ca="1">IF(OR($E231="",$E231="Total Geral"),"",IF(LEN($E231)&lt;6,VLOOKUP($E231,'[1]MEMÓRIA DE CÁLCULO'!$F:$W,2,FALSE),VLOOKUP($E231,'[1]MEMÓRIA DE CÁLCULO'!$F:$W,5,FALSE)))</f>
        <v/>
      </c>
      <c r="G231" s="2" t="str">
        <f ca="1">IF(OR(ISBLANK($E231),$E231="Total Geral"),"",IF(LEN($E231)&lt;6,"",VLOOKUP($E231,'[1]MEMÓRIA DE CÁLCULO'!$F:$W,3,FALSE)))</f>
        <v/>
      </c>
      <c r="H231" s="2" t="str">
        <f ca="1">IF(OR(ISBLANK($E231),$E231="Total Geral"),"",IF(LEN($E231)&lt;6,"",VLOOKUP($E231,'[1]MEMÓRIA DE CÁLCULO'!$F:$W,4,FALSE)))</f>
        <v/>
      </c>
      <c r="I231" s="3" t="str">
        <f ca="1">IF(OR(ISBLANK($E231),$E231="Total Geral"),"",IF(LEN($E231)&lt;6,"",VLOOKUP($E231,'[1]MEMÓRIA DE CÁLCULO'!$F:$W,2,FALSE)))</f>
        <v/>
      </c>
      <c r="J231" s="3" t="str">
        <f ca="1">IF(OR(ISBLANK($E231),$E231="Total Geral"),"",IF(LEN($E231)&lt;6,"",VLOOKUP($E231,'[1]MEMÓRIA DE CÁLCULO'!$F:$W,17,FALSE)))</f>
        <v/>
      </c>
      <c r="K231" s="36" t="str">
        <f ca="1">IF(OR(ISBLANK($E231),$E231="Total Geral"),"",IF(LEN($E231)&lt;6,"",VLOOKUP($E231,'[1]MEMÓRIA DE CÁLCULO'!$F:$W,18,FALSE)))</f>
        <v/>
      </c>
      <c r="L231" s="37" t="str">
        <f ca="1">IF(OR(ISBLANK($E231),$E231="Total Geral"),"",IF(LEN($E231)&lt;6,"",VLOOKUP($E231,'[1]MEMÓRIA DE CÁLCULO'!$F:$AB,20,FALSE)))</f>
        <v/>
      </c>
      <c r="M231" s="37" t="str">
        <f ca="1">IF(OR(ISBLANK($E231),$E231="Total Geral"),"",IF(LEN($E231)&lt;6,"",VLOOKUP($E231,'[1]MEMÓRIA DE CÁLCULO'!$F:$AB,21,FALSE)))</f>
        <v/>
      </c>
      <c r="N231" s="38" t="str">
        <f ca="1">IF($E231="","",IF($E231="Total Geral",SUM(OFFSET(N231,-1,0):$N$25)/3,VLOOKUP($E231,'[1]MEMÓRIA DE CÁLCULO'!$F:$AB,22,FALSE)))</f>
        <v/>
      </c>
      <c r="O231" s="38" t="str">
        <f ca="1">IF($E231="","",IF($E231="Total Geral",SUM(OFFSET(O231,-1,0):$O$25)/3,VLOOKUP($E231,'[1]MEMÓRIA DE CÁLCULO'!$F:$AB,23,FALSE)))</f>
        <v/>
      </c>
      <c r="V231" s="3">
        <f>IF(ISBLANK($B231),0,COUNTIFS('[1]MEMÓRIA DE CÁLCULO'!$F:$F,'PLANILHA ORÇ.'!$B231))</f>
        <v>0</v>
      </c>
    </row>
    <row r="232" spans="2:22" x14ac:dyDescent="0.25">
      <c r="B232"/>
      <c r="E232" s="2" t="str">
        <f t="shared" ca="1" si="4"/>
        <v/>
      </c>
      <c r="F232" s="35" t="str">
        <f ca="1">IF(OR($E232="",$E232="Total Geral"),"",IF(LEN($E232)&lt;6,VLOOKUP($E232,'[1]MEMÓRIA DE CÁLCULO'!$F:$W,2,FALSE),VLOOKUP($E232,'[1]MEMÓRIA DE CÁLCULO'!$F:$W,5,FALSE)))</f>
        <v/>
      </c>
      <c r="G232" s="2" t="str">
        <f ca="1">IF(OR(ISBLANK($E232),$E232="Total Geral"),"",IF(LEN($E232)&lt;6,"",VLOOKUP($E232,'[1]MEMÓRIA DE CÁLCULO'!$F:$W,3,FALSE)))</f>
        <v/>
      </c>
      <c r="H232" s="2" t="str">
        <f ca="1">IF(OR(ISBLANK($E232),$E232="Total Geral"),"",IF(LEN($E232)&lt;6,"",VLOOKUP($E232,'[1]MEMÓRIA DE CÁLCULO'!$F:$W,4,FALSE)))</f>
        <v/>
      </c>
      <c r="I232" s="3" t="str">
        <f ca="1">IF(OR(ISBLANK($E232),$E232="Total Geral"),"",IF(LEN($E232)&lt;6,"",VLOOKUP($E232,'[1]MEMÓRIA DE CÁLCULO'!$F:$W,2,FALSE)))</f>
        <v/>
      </c>
      <c r="J232" s="3" t="str">
        <f ca="1">IF(OR(ISBLANK($E232),$E232="Total Geral"),"",IF(LEN($E232)&lt;6,"",VLOOKUP($E232,'[1]MEMÓRIA DE CÁLCULO'!$F:$W,17,FALSE)))</f>
        <v/>
      </c>
      <c r="K232" s="36" t="str">
        <f ca="1">IF(OR(ISBLANK($E232),$E232="Total Geral"),"",IF(LEN($E232)&lt;6,"",VLOOKUP($E232,'[1]MEMÓRIA DE CÁLCULO'!$F:$W,18,FALSE)))</f>
        <v/>
      </c>
      <c r="L232" s="37" t="str">
        <f ca="1">IF(OR(ISBLANK($E232),$E232="Total Geral"),"",IF(LEN($E232)&lt;6,"",VLOOKUP($E232,'[1]MEMÓRIA DE CÁLCULO'!$F:$AB,20,FALSE)))</f>
        <v/>
      </c>
      <c r="M232" s="37" t="str">
        <f ca="1">IF(OR(ISBLANK($E232),$E232="Total Geral"),"",IF(LEN($E232)&lt;6,"",VLOOKUP($E232,'[1]MEMÓRIA DE CÁLCULO'!$F:$AB,21,FALSE)))</f>
        <v/>
      </c>
      <c r="N232" s="38" t="str">
        <f ca="1">IF($E232="","",IF($E232="Total Geral",SUM(OFFSET(N232,-1,0):$N$25)/3,VLOOKUP($E232,'[1]MEMÓRIA DE CÁLCULO'!$F:$AB,22,FALSE)))</f>
        <v/>
      </c>
      <c r="O232" s="38" t="str">
        <f ca="1">IF($E232="","",IF($E232="Total Geral",SUM(OFFSET(O232,-1,0):$O$25)/3,VLOOKUP($E232,'[1]MEMÓRIA DE CÁLCULO'!$F:$AB,23,FALSE)))</f>
        <v/>
      </c>
      <c r="V232" s="3">
        <f>IF(ISBLANK($B232),0,COUNTIFS('[1]MEMÓRIA DE CÁLCULO'!$F:$F,'PLANILHA ORÇ.'!$B232))</f>
        <v>0</v>
      </c>
    </row>
    <row r="233" spans="2:22" x14ac:dyDescent="0.25">
      <c r="B233"/>
      <c r="E233" s="2" t="str">
        <f t="shared" ca="1" si="4"/>
        <v/>
      </c>
      <c r="F233" s="35" t="str">
        <f ca="1">IF(OR($E233="",$E233="Total Geral"),"",IF(LEN($E233)&lt;6,VLOOKUP($E233,'[1]MEMÓRIA DE CÁLCULO'!$F:$W,2,FALSE),VLOOKUP($E233,'[1]MEMÓRIA DE CÁLCULO'!$F:$W,5,FALSE)))</f>
        <v/>
      </c>
      <c r="G233" s="2" t="str">
        <f ca="1">IF(OR(ISBLANK($E233),$E233="Total Geral"),"",IF(LEN($E233)&lt;6,"",VLOOKUP($E233,'[1]MEMÓRIA DE CÁLCULO'!$F:$W,3,FALSE)))</f>
        <v/>
      </c>
      <c r="H233" s="2" t="str">
        <f ca="1">IF(OR(ISBLANK($E233),$E233="Total Geral"),"",IF(LEN($E233)&lt;6,"",VLOOKUP($E233,'[1]MEMÓRIA DE CÁLCULO'!$F:$W,4,FALSE)))</f>
        <v/>
      </c>
      <c r="I233" s="3" t="str">
        <f ca="1">IF(OR(ISBLANK($E233),$E233="Total Geral"),"",IF(LEN($E233)&lt;6,"",VLOOKUP($E233,'[1]MEMÓRIA DE CÁLCULO'!$F:$W,2,FALSE)))</f>
        <v/>
      </c>
      <c r="J233" s="3" t="str">
        <f ca="1">IF(OR(ISBLANK($E233),$E233="Total Geral"),"",IF(LEN($E233)&lt;6,"",VLOOKUP($E233,'[1]MEMÓRIA DE CÁLCULO'!$F:$W,17,FALSE)))</f>
        <v/>
      </c>
      <c r="K233" s="36" t="str">
        <f ca="1">IF(OR(ISBLANK($E233),$E233="Total Geral"),"",IF(LEN($E233)&lt;6,"",VLOOKUP($E233,'[1]MEMÓRIA DE CÁLCULO'!$F:$W,18,FALSE)))</f>
        <v/>
      </c>
      <c r="L233" s="37" t="str">
        <f ca="1">IF(OR(ISBLANK($E233),$E233="Total Geral"),"",IF(LEN($E233)&lt;6,"",VLOOKUP($E233,'[1]MEMÓRIA DE CÁLCULO'!$F:$AB,20,FALSE)))</f>
        <v/>
      </c>
      <c r="M233" s="37" t="str">
        <f ca="1">IF(OR(ISBLANK($E233),$E233="Total Geral"),"",IF(LEN($E233)&lt;6,"",VLOOKUP($E233,'[1]MEMÓRIA DE CÁLCULO'!$F:$AB,21,FALSE)))</f>
        <v/>
      </c>
      <c r="N233" s="38" t="str">
        <f ca="1">IF($E233="","",IF($E233="Total Geral",SUM(OFFSET(N233,-1,0):$N$25)/3,VLOOKUP($E233,'[1]MEMÓRIA DE CÁLCULO'!$F:$AB,22,FALSE)))</f>
        <v/>
      </c>
      <c r="O233" s="38" t="str">
        <f ca="1">IF($E233="","",IF($E233="Total Geral",SUM(OFFSET(O233,-1,0):$O$25)/3,VLOOKUP($E233,'[1]MEMÓRIA DE CÁLCULO'!$F:$AB,23,FALSE)))</f>
        <v/>
      </c>
      <c r="V233" s="3">
        <f>IF(ISBLANK($B233),0,COUNTIFS('[1]MEMÓRIA DE CÁLCULO'!$F:$F,'PLANILHA ORÇ.'!$B233))</f>
        <v>0</v>
      </c>
    </row>
    <row r="234" spans="2:22" x14ac:dyDescent="0.25">
      <c r="B234"/>
      <c r="E234" s="2" t="str">
        <f t="shared" ca="1" si="4"/>
        <v/>
      </c>
      <c r="F234" s="35" t="str">
        <f ca="1">IF(OR($E234="",$E234="Total Geral"),"",IF(LEN($E234)&lt;6,VLOOKUP($E234,'[1]MEMÓRIA DE CÁLCULO'!$F:$W,2,FALSE),VLOOKUP($E234,'[1]MEMÓRIA DE CÁLCULO'!$F:$W,5,FALSE)))</f>
        <v/>
      </c>
      <c r="G234" s="2" t="str">
        <f ca="1">IF(OR(ISBLANK($E234),$E234="Total Geral"),"",IF(LEN($E234)&lt;6,"",VLOOKUP($E234,'[1]MEMÓRIA DE CÁLCULO'!$F:$W,3,FALSE)))</f>
        <v/>
      </c>
      <c r="H234" s="2" t="str">
        <f ca="1">IF(OR(ISBLANK($E234),$E234="Total Geral"),"",IF(LEN($E234)&lt;6,"",VLOOKUP($E234,'[1]MEMÓRIA DE CÁLCULO'!$F:$W,4,FALSE)))</f>
        <v/>
      </c>
      <c r="I234" s="3" t="str">
        <f ca="1">IF(OR(ISBLANK($E234),$E234="Total Geral"),"",IF(LEN($E234)&lt;6,"",VLOOKUP($E234,'[1]MEMÓRIA DE CÁLCULO'!$F:$W,2,FALSE)))</f>
        <v/>
      </c>
      <c r="J234" s="3" t="str">
        <f ca="1">IF(OR(ISBLANK($E234),$E234="Total Geral"),"",IF(LEN($E234)&lt;6,"",VLOOKUP($E234,'[1]MEMÓRIA DE CÁLCULO'!$F:$W,17,FALSE)))</f>
        <v/>
      </c>
      <c r="K234" s="36" t="str">
        <f ca="1">IF(OR(ISBLANK($E234),$E234="Total Geral"),"",IF(LEN($E234)&lt;6,"",VLOOKUP($E234,'[1]MEMÓRIA DE CÁLCULO'!$F:$W,18,FALSE)))</f>
        <v/>
      </c>
      <c r="L234" s="37" t="str">
        <f ca="1">IF(OR(ISBLANK($E234),$E234="Total Geral"),"",IF(LEN($E234)&lt;6,"",VLOOKUP($E234,'[1]MEMÓRIA DE CÁLCULO'!$F:$AB,20,FALSE)))</f>
        <v/>
      </c>
      <c r="M234" s="37" t="str">
        <f ca="1">IF(OR(ISBLANK($E234),$E234="Total Geral"),"",IF(LEN($E234)&lt;6,"",VLOOKUP($E234,'[1]MEMÓRIA DE CÁLCULO'!$F:$AB,21,FALSE)))</f>
        <v/>
      </c>
      <c r="N234" s="38" t="str">
        <f ca="1">IF($E234="","",IF($E234="Total Geral",SUM(OFFSET(N234,-1,0):$N$25)/3,VLOOKUP($E234,'[1]MEMÓRIA DE CÁLCULO'!$F:$AB,22,FALSE)))</f>
        <v/>
      </c>
      <c r="O234" s="38" t="str">
        <f ca="1">IF($E234="","",IF($E234="Total Geral",SUM(OFFSET(O234,-1,0):$O$25)/3,VLOOKUP($E234,'[1]MEMÓRIA DE CÁLCULO'!$F:$AB,23,FALSE)))</f>
        <v/>
      </c>
      <c r="V234" s="3">
        <f>IF(ISBLANK($B234),0,COUNTIFS('[1]MEMÓRIA DE CÁLCULO'!$F:$F,'PLANILHA ORÇ.'!$B234))</f>
        <v>0</v>
      </c>
    </row>
    <row r="235" spans="2:22" x14ac:dyDescent="0.25">
      <c r="B235"/>
      <c r="E235" s="2" t="str">
        <f t="shared" ca="1" si="4"/>
        <v/>
      </c>
      <c r="F235" s="35" t="str">
        <f ca="1">IF(OR($E235="",$E235="Total Geral"),"",IF(LEN($E235)&lt;6,VLOOKUP($E235,'[1]MEMÓRIA DE CÁLCULO'!$F:$W,2,FALSE),VLOOKUP($E235,'[1]MEMÓRIA DE CÁLCULO'!$F:$W,5,FALSE)))</f>
        <v/>
      </c>
      <c r="G235" s="2" t="str">
        <f ca="1">IF(OR(ISBLANK($E235),$E235="Total Geral"),"",IF(LEN($E235)&lt;6,"",VLOOKUP($E235,'[1]MEMÓRIA DE CÁLCULO'!$F:$W,3,FALSE)))</f>
        <v/>
      </c>
      <c r="H235" s="2" t="str">
        <f ca="1">IF(OR(ISBLANK($E235),$E235="Total Geral"),"",IF(LEN($E235)&lt;6,"",VLOOKUP($E235,'[1]MEMÓRIA DE CÁLCULO'!$F:$W,4,FALSE)))</f>
        <v/>
      </c>
      <c r="I235" s="3" t="str">
        <f ca="1">IF(OR(ISBLANK($E235),$E235="Total Geral"),"",IF(LEN($E235)&lt;6,"",VLOOKUP($E235,'[1]MEMÓRIA DE CÁLCULO'!$F:$W,2,FALSE)))</f>
        <v/>
      </c>
      <c r="J235" s="3" t="str">
        <f ca="1">IF(OR(ISBLANK($E235),$E235="Total Geral"),"",IF(LEN($E235)&lt;6,"",VLOOKUP($E235,'[1]MEMÓRIA DE CÁLCULO'!$F:$W,17,FALSE)))</f>
        <v/>
      </c>
      <c r="K235" s="36" t="str">
        <f ca="1">IF(OR(ISBLANK($E235),$E235="Total Geral"),"",IF(LEN($E235)&lt;6,"",VLOOKUP($E235,'[1]MEMÓRIA DE CÁLCULO'!$F:$W,18,FALSE)))</f>
        <v/>
      </c>
      <c r="L235" s="37" t="str">
        <f ca="1">IF(OR(ISBLANK($E235),$E235="Total Geral"),"",IF(LEN($E235)&lt;6,"",VLOOKUP($E235,'[1]MEMÓRIA DE CÁLCULO'!$F:$AB,20,FALSE)))</f>
        <v/>
      </c>
      <c r="M235" s="37" t="str">
        <f ca="1">IF(OR(ISBLANK($E235),$E235="Total Geral"),"",IF(LEN($E235)&lt;6,"",VLOOKUP($E235,'[1]MEMÓRIA DE CÁLCULO'!$F:$AB,21,FALSE)))</f>
        <v/>
      </c>
      <c r="N235" s="38" t="str">
        <f ca="1">IF($E235="","",IF($E235="Total Geral",SUM(OFFSET(N235,-1,0):$N$25)/3,VLOOKUP($E235,'[1]MEMÓRIA DE CÁLCULO'!$F:$AB,22,FALSE)))</f>
        <v/>
      </c>
      <c r="O235" s="38" t="str">
        <f ca="1">IF($E235="","",IF($E235="Total Geral",SUM(OFFSET(O235,-1,0):$O$25)/3,VLOOKUP($E235,'[1]MEMÓRIA DE CÁLCULO'!$F:$AB,23,FALSE)))</f>
        <v/>
      </c>
      <c r="V235" s="3">
        <f>IF(ISBLANK($B235),0,COUNTIFS('[1]MEMÓRIA DE CÁLCULO'!$F:$F,'PLANILHA ORÇ.'!$B235))</f>
        <v>0</v>
      </c>
    </row>
    <row r="236" spans="2:22" x14ac:dyDescent="0.25">
      <c r="B236"/>
      <c r="E236" s="2" t="str">
        <f t="shared" ca="1" si="4"/>
        <v/>
      </c>
      <c r="F236" s="35" t="str">
        <f ca="1">IF(OR($E236="",$E236="Total Geral"),"",IF(LEN($E236)&lt;6,VLOOKUP($E236,'[1]MEMÓRIA DE CÁLCULO'!$F:$W,2,FALSE),VLOOKUP($E236,'[1]MEMÓRIA DE CÁLCULO'!$F:$W,5,FALSE)))</f>
        <v/>
      </c>
      <c r="G236" s="2" t="str">
        <f ca="1">IF(OR(ISBLANK($E236),$E236="Total Geral"),"",IF(LEN($E236)&lt;6,"",VLOOKUP($E236,'[1]MEMÓRIA DE CÁLCULO'!$F:$W,3,FALSE)))</f>
        <v/>
      </c>
      <c r="H236" s="2" t="str">
        <f ca="1">IF(OR(ISBLANK($E236),$E236="Total Geral"),"",IF(LEN($E236)&lt;6,"",VLOOKUP($E236,'[1]MEMÓRIA DE CÁLCULO'!$F:$W,4,FALSE)))</f>
        <v/>
      </c>
      <c r="I236" s="3" t="str">
        <f ca="1">IF(OR(ISBLANK($E236),$E236="Total Geral"),"",IF(LEN($E236)&lt;6,"",VLOOKUP($E236,'[1]MEMÓRIA DE CÁLCULO'!$F:$W,2,FALSE)))</f>
        <v/>
      </c>
      <c r="J236" s="3" t="str">
        <f ca="1">IF(OR(ISBLANK($E236),$E236="Total Geral"),"",IF(LEN($E236)&lt;6,"",VLOOKUP($E236,'[1]MEMÓRIA DE CÁLCULO'!$F:$W,17,FALSE)))</f>
        <v/>
      </c>
      <c r="K236" s="36" t="str">
        <f ca="1">IF(OR(ISBLANK($E236),$E236="Total Geral"),"",IF(LEN($E236)&lt;6,"",VLOOKUP($E236,'[1]MEMÓRIA DE CÁLCULO'!$F:$W,18,FALSE)))</f>
        <v/>
      </c>
      <c r="L236" s="37" t="str">
        <f ca="1">IF(OR(ISBLANK($E236),$E236="Total Geral"),"",IF(LEN($E236)&lt;6,"",VLOOKUP($E236,'[1]MEMÓRIA DE CÁLCULO'!$F:$AB,20,FALSE)))</f>
        <v/>
      </c>
      <c r="M236" s="37" t="str">
        <f ca="1">IF(OR(ISBLANK($E236),$E236="Total Geral"),"",IF(LEN($E236)&lt;6,"",VLOOKUP($E236,'[1]MEMÓRIA DE CÁLCULO'!$F:$AB,21,FALSE)))</f>
        <v/>
      </c>
      <c r="N236" s="38" t="str">
        <f ca="1">IF($E236="","",IF($E236="Total Geral",SUM(OFFSET(N236,-1,0):$N$25)/3,VLOOKUP($E236,'[1]MEMÓRIA DE CÁLCULO'!$F:$AB,22,FALSE)))</f>
        <v/>
      </c>
      <c r="O236" s="38" t="str">
        <f ca="1">IF($E236="","",IF($E236="Total Geral",SUM(OFFSET(O236,-1,0):$O$25)/3,VLOOKUP($E236,'[1]MEMÓRIA DE CÁLCULO'!$F:$AB,23,FALSE)))</f>
        <v/>
      </c>
      <c r="V236" s="3">
        <f>IF(ISBLANK($B236),0,COUNTIFS('[1]MEMÓRIA DE CÁLCULO'!$F:$F,'PLANILHA ORÇ.'!$B236))</f>
        <v>0</v>
      </c>
    </row>
    <row r="237" spans="2:22" x14ac:dyDescent="0.25">
      <c r="B237"/>
      <c r="E237" s="2" t="str">
        <f t="shared" ca="1" si="4"/>
        <v/>
      </c>
      <c r="F237" s="35" t="str">
        <f ca="1">IF(OR($E237="",$E237="Total Geral"),"",IF(LEN($E237)&lt;6,VLOOKUP($E237,'[1]MEMÓRIA DE CÁLCULO'!$F:$W,2,FALSE),VLOOKUP($E237,'[1]MEMÓRIA DE CÁLCULO'!$F:$W,5,FALSE)))</f>
        <v/>
      </c>
      <c r="G237" s="2" t="str">
        <f ca="1">IF(OR(ISBLANK($E237),$E237="Total Geral"),"",IF(LEN($E237)&lt;6,"",VLOOKUP($E237,'[1]MEMÓRIA DE CÁLCULO'!$F:$W,3,FALSE)))</f>
        <v/>
      </c>
      <c r="H237" s="2" t="str">
        <f ca="1">IF(OR(ISBLANK($E237),$E237="Total Geral"),"",IF(LEN($E237)&lt;6,"",VLOOKUP($E237,'[1]MEMÓRIA DE CÁLCULO'!$F:$W,4,FALSE)))</f>
        <v/>
      </c>
      <c r="I237" s="3" t="str">
        <f ca="1">IF(OR(ISBLANK($E237),$E237="Total Geral"),"",IF(LEN($E237)&lt;6,"",VLOOKUP($E237,'[1]MEMÓRIA DE CÁLCULO'!$F:$W,2,FALSE)))</f>
        <v/>
      </c>
      <c r="J237" s="3" t="str">
        <f ca="1">IF(OR(ISBLANK($E237),$E237="Total Geral"),"",IF(LEN($E237)&lt;6,"",VLOOKUP($E237,'[1]MEMÓRIA DE CÁLCULO'!$F:$W,17,FALSE)))</f>
        <v/>
      </c>
      <c r="K237" s="36" t="str">
        <f ca="1">IF(OR(ISBLANK($E237),$E237="Total Geral"),"",IF(LEN($E237)&lt;6,"",VLOOKUP($E237,'[1]MEMÓRIA DE CÁLCULO'!$F:$W,18,FALSE)))</f>
        <v/>
      </c>
      <c r="L237" s="37" t="str">
        <f ca="1">IF(OR(ISBLANK($E237),$E237="Total Geral"),"",IF(LEN($E237)&lt;6,"",VLOOKUP($E237,'[1]MEMÓRIA DE CÁLCULO'!$F:$AB,20,FALSE)))</f>
        <v/>
      </c>
      <c r="M237" s="37" t="str">
        <f ca="1">IF(OR(ISBLANK($E237),$E237="Total Geral"),"",IF(LEN($E237)&lt;6,"",VLOOKUP($E237,'[1]MEMÓRIA DE CÁLCULO'!$F:$AB,21,FALSE)))</f>
        <v/>
      </c>
      <c r="N237" s="38" t="str">
        <f ca="1">IF($E237="","",IF($E237="Total Geral",SUM(OFFSET(N237,-1,0):$N$25)/3,VLOOKUP($E237,'[1]MEMÓRIA DE CÁLCULO'!$F:$AB,22,FALSE)))</f>
        <v/>
      </c>
      <c r="O237" s="38" t="str">
        <f ca="1">IF($E237="","",IF($E237="Total Geral",SUM(OFFSET(O237,-1,0):$O$25)/3,VLOOKUP($E237,'[1]MEMÓRIA DE CÁLCULO'!$F:$AB,23,FALSE)))</f>
        <v/>
      </c>
      <c r="V237" s="3">
        <f>IF(ISBLANK($B237),0,COUNTIFS('[1]MEMÓRIA DE CÁLCULO'!$F:$F,'PLANILHA ORÇ.'!$B237))</f>
        <v>0</v>
      </c>
    </row>
    <row r="238" spans="2:22" x14ac:dyDescent="0.25">
      <c r="B238"/>
      <c r="E238" s="2" t="str">
        <f t="shared" ca="1" si="4"/>
        <v/>
      </c>
      <c r="F238" s="35" t="str">
        <f ca="1">IF(OR($E238="",$E238="Total Geral"),"",IF(LEN($E238)&lt;6,VLOOKUP($E238,'[1]MEMÓRIA DE CÁLCULO'!$F:$W,2,FALSE),VLOOKUP($E238,'[1]MEMÓRIA DE CÁLCULO'!$F:$W,5,FALSE)))</f>
        <v/>
      </c>
      <c r="G238" s="2" t="str">
        <f ca="1">IF(OR(ISBLANK($E238),$E238="Total Geral"),"",IF(LEN($E238)&lt;6,"",VLOOKUP($E238,'[1]MEMÓRIA DE CÁLCULO'!$F:$W,3,FALSE)))</f>
        <v/>
      </c>
      <c r="H238" s="2" t="str">
        <f ca="1">IF(OR(ISBLANK($E238),$E238="Total Geral"),"",IF(LEN($E238)&lt;6,"",VLOOKUP($E238,'[1]MEMÓRIA DE CÁLCULO'!$F:$W,4,FALSE)))</f>
        <v/>
      </c>
      <c r="I238" s="3" t="str">
        <f ca="1">IF(OR(ISBLANK($E238),$E238="Total Geral"),"",IF(LEN($E238)&lt;6,"",VLOOKUP($E238,'[1]MEMÓRIA DE CÁLCULO'!$F:$W,2,FALSE)))</f>
        <v/>
      </c>
      <c r="J238" s="3" t="str">
        <f ca="1">IF(OR(ISBLANK($E238),$E238="Total Geral"),"",IF(LEN($E238)&lt;6,"",VLOOKUP($E238,'[1]MEMÓRIA DE CÁLCULO'!$F:$W,17,FALSE)))</f>
        <v/>
      </c>
      <c r="K238" s="36" t="str">
        <f ca="1">IF(OR(ISBLANK($E238),$E238="Total Geral"),"",IF(LEN($E238)&lt;6,"",VLOOKUP($E238,'[1]MEMÓRIA DE CÁLCULO'!$F:$W,18,FALSE)))</f>
        <v/>
      </c>
      <c r="L238" s="37" t="str">
        <f ca="1">IF(OR(ISBLANK($E238),$E238="Total Geral"),"",IF(LEN($E238)&lt;6,"",VLOOKUP($E238,'[1]MEMÓRIA DE CÁLCULO'!$F:$AB,20,FALSE)))</f>
        <v/>
      </c>
      <c r="M238" s="37" t="str">
        <f ca="1">IF(OR(ISBLANK($E238),$E238="Total Geral"),"",IF(LEN($E238)&lt;6,"",VLOOKUP($E238,'[1]MEMÓRIA DE CÁLCULO'!$F:$AB,21,FALSE)))</f>
        <v/>
      </c>
      <c r="N238" s="38" t="str">
        <f ca="1">IF($E238="","",IF($E238="Total Geral",SUM(OFFSET(N238,-1,0):$N$25)/3,VLOOKUP($E238,'[1]MEMÓRIA DE CÁLCULO'!$F:$AB,22,FALSE)))</f>
        <v/>
      </c>
      <c r="O238" s="38" t="str">
        <f ca="1">IF($E238="","",IF($E238="Total Geral",SUM(OFFSET(O238,-1,0):$O$25)/3,VLOOKUP($E238,'[1]MEMÓRIA DE CÁLCULO'!$F:$AB,23,FALSE)))</f>
        <v/>
      </c>
      <c r="V238" s="3">
        <f>IF(ISBLANK($B238),0,COUNTIFS('[1]MEMÓRIA DE CÁLCULO'!$F:$F,'PLANILHA ORÇ.'!$B238))</f>
        <v>0</v>
      </c>
    </row>
    <row r="239" spans="2:22" x14ac:dyDescent="0.25">
      <c r="B239"/>
      <c r="E239" s="2" t="str">
        <f t="shared" ca="1" si="4"/>
        <v/>
      </c>
      <c r="F239" s="35" t="str">
        <f ca="1">IF(OR($E239="",$E239="Total Geral"),"",IF(LEN($E239)&lt;6,VLOOKUP($E239,'[1]MEMÓRIA DE CÁLCULO'!$F:$W,2,FALSE),VLOOKUP($E239,'[1]MEMÓRIA DE CÁLCULO'!$F:$W,5,FALSE)))</f>
        <v/>
      </c>
      <c r="G239" s="2" t="str">
        <f ca="1">IF(OR(ISBLANK($E239),$E239="Total Geral"),"",IF(LEN($E239)&lt;6,"",VLOOKUP($E239,'[1]MEMÓRIA DE CÁLCULO'!$F:$W,3,FALSE)))</f>
        <v/>
      </c>
      <c r="H239" s="2" t="str">
        <f ca="1">IF(OR(ISBLANK($E239),$E239="Total Geral"),"",IF(LEN($E239)&lt;6,"",VLOOKUP($E239,'[1]MEMÓRIA DE CÁLCULO'!$F:$W,4,FALSE)))</f>
        <v/>
      </c>
      <c r="I239" s="3" t="str">
        <f ca="1">IF(OR(ISBLANK($E239),$E239="Total Geral"),"",IF(LEN($E239)&lt;6,"",VLOOKUP($E239,'[1]MEMÓRIA DE CÁLCULO'!$F:$W,2,FALSE)))</f>
        <v/>
      </c>
      <c r="J239" s="3" t="str">
        <f ca="1">IF(OR(ISBLANK($E239),$E239="Total Geral"),"",IF(LEN($E239)&lt;6,"",VLOOKUP($E239,'[1]MEMÓRIA DE CÁLCULO'!$F:$W,17,FALSE)))</f>
        <v/>
      </c>
      <c r="K239" s="36" t="str">
        <f ca="1">IF(OR(ISBLANK($E239),$E239="Total Geral"),"",IF(LEN($E239)&lt;6,"",VLOOKUP($E239,'[1]MEMÓRIA DE CÁLCULO'!$F:$W,18,FALSE)))</f>
        <v/>
      </c>
      <c r="L239" s="37" t="str">
        <f ca="1">IF(OR(ISBLANK($E239),$E239="Total Geral"),"",IF(LEN($E239)&lt;6,"",VLOOKUP($E239,'[1]MEMÓRIA DE CÁLCULO'!$F:$AB,20,FALSE)))</f>
        <v/>
      </c>
      <c r="M239" s="37" t="str">
        <f ca="1">IF(OR(ISBLANK($E239),$E239="Total Geral"),"",IF(LEN($E239)&lt;6,"",VLOOKUP($E239,'[1]MEMÓRIA DE CÁLCULO'!$F:$AB,21,FALSE)))</f>
        <v/>
      </c>
      <c r="N239" s="38" t="str">
        <f ca="1">IF($E239="","",IF($E239="Total Geral",SUM(OFFSET(N239,-1,0):$N$25)/3,VLOOKUP($E239,'[1]MEMÓRIA DE CÁLCULO'!$F:$AB,22,FALSE)))</f>
        <v/>
      </c>
      <c r="O239" s="38" t="str">
        <f ca="1">IF($E239="","",IF($E239="Total Geral",SUM(OFFSET(O239,-1,0):$O$25)/3,VLOOKUP($E239,'[1]MEMÓRIA DE CÁLCULO'!$F:$AB,23,FALSE)))</f>
        <v/>
      </c>
      <c r="V239" s="3">
        <f>IF(ISBLANK($B239),0,COUNTIFS('[1]MEMÓRIA DE CÁLCULO'!$F:$F,'PLANILHA ORÇ.'!$B239))</f>
        <v>0</v>
      </c>
    </row>
    <row r="240" spans="2:22" x14ac:dyDescent="0.25">
      <c r="B240"/>
      <c r="E240" s="2" t="str">
        <f t="shared" ca="1" si="4"/>
        <v/>
      </c>
      <c r="F240" s="35" t="str">
        <f ca="1">IF(OR($E240="",$E240="Total Geral"),"",IF(LEN($E240)&lt;6,VLOOKUP($E240,'[1]MEMÓRIA DE CÁLCULO'!$F:$W,2,FALSE),VLOOKUP($E240,'[1]MEMÓRIA DE CÁLCULO'!$F:$W,5,FALSE)))</f>
        <v/>
      </c>
      <c r="G240" s="2" t="str">
        <f ca="1">IF(OR(ISBLANK($E240),$E240="Total Geral"),"",IF(LEN($E240)&lt;6,"",VLOOKUP($E240,'[1]MEMÓRIA DE CÁLCULO'!$F:$W,3,FALSE)))</f>
        <v/>
      </c>
      <c r="H240" s="2" t="str">
        <f ca="1">IF(OR(ISBLANK($E240),$E240="Total Geral"),"",IF(LEN($E240)&lt;6,"",VLOOKUP($E240,'[1]MEMÓRIA DE CÁLCULO'!$F:$W,4,FALSE)))</f>
        <v/>
      </c>
      <c r="I240" s="3" t="str">
        <f ca="1">IF(OR(ISBLANK($E240),$E240="Total Geral"),"",IF(LEN($E240)&lt;6,"",VLOOKUP($E240,'[1]MEMÓRIA DE CÁLCULO'!$F:$W,2,FALSE)))</f>
        <v/>
      </c>
      <c r="J240" s="3" t="str">
        <f ca="1">IF(OR(ISBLANK($E240),$E240="Total Geral"),"",IF(LEN($E240)&lt;6,"",VLOOKUP($E240,'[1]MEMÓRIA DE CÁLCULO'!$F:$W,17,FALSE)))</f>
        <v/>
      </c>
      <c r="K240" s="36" t="str">
        <f ca="1">IF(OR(ISBLANK($E240),$E240="Total Geral"),"",IF(LEN($E240)&lt;6,"",VLOOKUP($E240,'[1]MEMÓRIA DE CÁLCULO'!$F:$W,18,FALSE)))</f>
        <v/>
      </c>
      <c r="L240" s="37" t="str">
        <f ca="1">IF(OR(ISBLANK($E240),$E240="Total Geral"),"",IF(LEN($E240)&lt;6,"",VLOOKUP($E240,'[1]MEMÓRIA DE CÁLCULO'!$F:$AB,20,FALSE)))</f>
        <v/>
      </c>
      <c r="M240" s="37" t="str">
        <f ca="1">IF(OR(ISBLANK($E240),$E240="Total Geral"),"",IF(LEN($E240)&lt;6,"",VLOOKUP($E240,'[1]MEMÓRIA DE CÁLCULO'!$F:$AB,21,FALSE)))</f>
        <v/>
      </c>
      <c r="N240" s="38" t="str">
        <f ca="1">IF($E240="","",IF($E240="Total Geral",SUM(OFFSET(N240,-1,0):$N$25)/3,VLOOKUP($E240,'[1]MEMÓRIA DE CÁLCULO'!$F:$AB,22,FALSE)))</f>
        <v/>
      </c>
      <c r="O240" s="38" t="str">
        <f ca="1">IF($E240="","",IF($E240="Total Geral",SUM(OFFSET(O240,-1,0):$O$25)/3,VLOOKUP($E240,'[1]MEMÓRIA DE CÁLCULO'!$F:$AB,23,FALSE)))</f>
        <v/>
      </c>
      <c r="V240" s="3">
        <f>IF(ISBLANK($B240),0,COUNTIFS('[1]MEMÓRIA DE CÁLCULO'!$F:$F,'PLANILHA ORÇ.'!$B240))</f>
        <v>0</v>
      </c>
    </row>
    <row r="241" spans="2:22" x14ac:dyDescent="0.25">
      <c r="B241"/>
      <c r="E241" s="2" t="str">
        <f t="shared" ca="1" si="4"/>
        <v/>
      </c>
      <c r="F241" s="35" t="str">
        <f ca="1">IF(OR($E241="",$E241="Total Geral"),"",IF(LEN($E241)&lt;6,VLOOKUP($E241,'[1]MEMÓRIA DE CÁLCULO'!$F:$W,2,FALSE),VLOOKUP($E241,'[1]MEMÓRIA DE CÁLCULO'!$F:$W,5,FALSE)))</f>
        <v/>
      </c>
      <c r="G241" s="2" t="str">
        <f ca="1">IF(OR(ISBLANK($E241),$E241="Total Geral"),"",IF(LEN($E241)&lt;6,"",VLOOKUP($E241,'[1]MEMÓRIA DE CÁLCULO'!$F:$W,3,FALSE)))</f>
        <v/>
      </c>
      <c r="H241" s="2" t="str">
        <f ca="1">IF(OR(ISBLANK($E241),$E241="Total Geral"),"",IF(LEN($E241)&lt;6,"",VLOOKUP($E241,'[1]MEMÓRIA DE CÁLCULO'!$F:$W,4,FALSE)))</f>
        <v/>
      </c>
      <c r="I241" s="3" t="str">
        <f ca="1">IF(OR(ISBLANK($E241),$E241="Total Geral"),"",IF(LEN($E241)&lt;6,"",VLOOKUP($E241,'[1]MEMÓRIA DE CÁLCULO'!$F:$W,2,FALSE)))</f>
        <v/>
      </c>
      <c r="J241" s="3" t="str">
        <f ca="1">IF(OR(ISBLANK($E241),$E241="Total Geral"),"",IF(LEN($E241)&lt;6,"",VLOOKUP($E241,'[1]MEMÓRIA DE CÁLCULO'!$F:$W,17,FALSE)))</f>
        <v/>
      </c>
      <c r="K241" s="36" t="str">
        <f ca="1">IF(OR(ISBLANK($E241),$E241="Total Geral"),"",IF(LEN($E241)&lt;6,"",VLOOKUP($E241,'[1]MEMÓRIA DE CÁLCULO'!$F:$W,18,FALSE)))</f>
        <v/>
      </c>
      <c r="L241" s="37" t="str">
        <f ca="1">IF(OR(ISBLANK($E241),$E241="Total Geral"),"",IF(LEN($E241)&lt;6,"",VLOOKUP($E241,'[1]MEMÓRIA DE CÁLCULO'!$F:$AB,20,FALSE)))</f>
        <v/>
      </c>
      <c r="M241" s="37" t="str">
        <f ca="1">IF(OR(ISBLANK($E241),$E241="Total Geral"),"",IF(LEN($E241)&lt;6,"",VLOOKUP($E241,'[1]MEMÓRIA DE CÁLCULO'!$F:$AB,21,FALSE)))</f>
        <v/>
      </c>
      <c r="N241" s="38" t="str">
        <f ca="1">IF($E241="","",IF($E241="Total Geral",SUM(OFFSET(N241,-1,0):$N$25)/3,VLOOKUP($E241,'[1]MEMÓRIA DE CÁLCULO'!$F:$AB,22,FALSE)))</f>
        <v/>
      </c>
      <c r="O241" s="38" t="str">
        <f ca="1">IF($E241="","",IF($E241="Total Geral",SUM(OFFSET(O241,-1,0):$O$25)/3,VLOOKUP($E241,'[1]MEMÓRIA DE CÁLCULO'!$F:$AB,23,FALSE)))</f>
        <v/>
      </c>
      <c r="V241" s="3">
        <f>IF(ISBLANK($B241),0,COUNTIFS('[1]MEMÓRIA DE CÁLCULO'!$F:$F,'PLANILHA ORÇ.'!$B241))</f>
        <v>0</v>
      </c>
    </row>
    <row r="242" spans="2:22" x14ac:dyDescent="0.25">
      <c r="B242"/>
      <c r="E242" s="2" t="str">
        <f t="shared" ca="1" si="4"/>
        <v/>
      </c>
      <c r="F242" s="35" t="str">
        <f ca="1">IF(OR($E242="",$E242="Total Geral"),"",IF(LEN($E242)&lt;6,VLOOKUP($E242,'[1]MEMÓRIA DE CÁLCULO'!$F:$W,2,FALSE),VLOOKUP($E242,'[1]MEMÓRIA DE CÁLCULO'!$F:$W,5,FALSE)))</f>
        <v/>
      </c>
      <c r="G242" s="2" t="str">
        <f ca="1">IF(OR(ISBLANK($E242),$E242="Total Geral"),"",IF(LEN($E242)&lt;6,"",VLOOKUP($E242,'[1]MEMÓRIA DE CÁLCULO'!$F:$W,3,FALSE)))</f>
        <v/>
      </c>
      <c r="H242" s="2" t="str">
        <f ca="1">IF(OR(ISBLANK($E242),$E242="Total Geral"),"",IF(LEN($E242)&lt;6,"",VLOOKUP($E242,'[1]MEMÓRIA DE CÁLCULO'!$F:$W,4,FALSE)))</f>
        <v/>
      </c>
      <c r="I242" s="3" t="str">
        <f ca="1">IF(OR(ISBLANK($E242),$E242="Total Geral"),"",IF(LEN($E242)&lt;6,"",VLOOKUP($E242,'[1]MEMÓRIA DE CÁLCULO'!$F:$W,2,FALSE)))</f>
        <v/>
      </c>
      <c r="J242" s="3" t="str">
        <f ca="1">IF(OR(ISBLANK($E242),$E242="Total Geral"),"",IF(LEN($E242)&lt;6,"",VLOOKUP($E242,'[1]MEMÓRIA DE CÁLCULO'!$F:$W,17,FALSE)))</f>
        <v/>
      </c>
      <c r="K242" s="36" t="str">
        <f ca="1">IF(OR(ISBLANK($E242),$E242="Total Geral"),"",IF(LEN($E242)&lt;6,"",VLOOKUP($E242,'[1]MEMÓRIA DE CÁLCULO'!$F:$W,18,FALSE)))</f>
        <v/>
      </c>
      <c r="L242" s="37" t="str">
        <f ca="1">IF(OR(ISBLANK($E242),$E242="Total Geral"),"",IF(LEN($E242)&lt;6,"",VLOOKUP($E242,'[1]MEMÓRIA DE CÁLCULO'!$F:$AB,20,FALSE)))</f>
        <v/>
      </c>
      <c r="M242" s="37" t="str">
        <f ca="1">IF(OR(ISBLANK($E242),$E242="Total Geral"),"",IF(LEN($E242)&lt;6,"",VLOOKUP($E242,'[1]MEMÓRIA DE CÁLCULO'!$F:$AB,21,FALSE)))</f>
        <v/>
      </c>
      <c r="N242" s="38" t="str">
        <f ca="1">IF($E242="","",IF($E242="Total Geral",SUM(OFFSET(N242,-1,0):$N$25)/3,VLOOKUP($E242,'[1]MEMÓRIA DE CÁLCULO'!$F:$AB,22,FALSE)))</f>
        <v/>
      </c>
      <c r="O242" s="38" t="str">
        <f ca="1">IF($E242="","",IF($E242="Total Geral",SUM(OFFSET(O242,-1,0):$O$25)/3,VLOOKUP($E242,'[1]MEMÓRIA DE CÁLCULO'!$F:$AB,23,FALSE)))</f>
        <v/>
      </c>
      <c r="V242" s="3">
        <f>IF(ISBLANK($B242),0,COUNTIFS('[1]MEMÓRIA DE CÁLCULO'!$F:$F,'PLANILHA ORÇ.'!$B242))</f>
        <v>0</v>
      </c>
    </row>
    <row r="243" spans="2:22" x14ac:dyDescent="0.25">
      <c r="B243"/>
      <c r="E243" s="2" t="str">
        <f t="shared" ca="1" si="4"/>
        <v/>
      </c>
      <c r="F243" s="35" t="str">
        <f ca="1">IF(OR($E243="",$E243="Total Geral"),"",IF(LEN($E243)&lt;6,VLOOKUP($E243,'[1]MEMÓRIA DE CÁLCULO'!$F:$W,2,FALSE),VLOOKUP($E243,'[1]MEMÓRIA DE CÁLCULO'!$F:$W,5,FALSE)))</f>
        <v/>
      </c>
      <c r="G243" s="2" t="str">
        <f ca="1">IF(OR(ISBLANK($E243),$E243="Total Geral"),"",IF(LEN($E243)&lt;6,"",VLOOKUP($E243,'[1]MEMÓRIA DE CÁLCULO'!$F:$W,3,FALSE)))</f>
        <v/>
      </c>
      <c r="H243" s="2" t="str">
        <f ca="1">IF(OR(ISBLANK($E243),$E243="Total Geral"),"",IF(LEN($E243)&lt;6,"",VLOOKUP($E243,'[1]MEMÓRIA DE CÁLCULO'!$F:$W,4,FALSE)))</f>
        <v/>
      </c>
      <c r="I243" s="3" t="str">
        <f ca="1">IF(OR(ISBLANK($E243),$E243="Total Geral"),"",IF(LEN($E243)&lt;6,"",VLOOKUP($E243,'[1]MEMÓRIA DE CÁLCULO'!$F:$W,2,FALSE)))</f>
        <v/>
      </c>
      <c r="J243" s="3" t="str">
        <f ca="1">IF(OR(ISBLANK($E243),$E243="Total Geral"),"",IF(LEN($E243)&lt;6,"",VLOOKUP($E243,'[1]MEMÓRIA DE CÁLCULO'!$F:$W,17,FALSE)))</f>
        <v/>
      </c>
      <c r="K243" s="36" t="str">
        <f ca="1">IF(OR(ISBLANK($E243),$E243="Total Geral"),"",IF(LEN($E243)&lt;6,"",VLOOKUP($E243,'[1]MEMÓRIA DE CÁLCULO'!$F:$W,18,FALSE)))</f>
        <v/>
      </c>
      <c r="L243" s="37" t="str">
        <f ca="1">IF(OR(ISBLANK($E243),$E243="Total Geral"),"",IF(LEN($E243)&lt;6,"",VLOOKUP($E243,'[1]MEMÓRIA DE CÁLCULO'!$F:$AB,20,FALSE)))</f>
        <v/>
      </c>
      <c r="M243" s="37" t="str">
        <f ca="1">IF(OR(ISBLANK($E243),$E243="Total Geral"),"",IF(LEN($E243)&lt;6,"",VLOOKUP($E243,'[1]MEMÓRIA DE CÁLCULO'!$F:$AB,21,FALSE)))</f>
        <v/>
      </c>
      <c r="N243" s="38" t="str">
        <f ca="1">IF($E243="","",IF($E243="Total Geral",SUM(OFFSET(N243,-1,0):$N$25)/3,VLOOKUP($E243,'[1]MEMÓRIA DE CÁLCULO'!$F:$AB,22,FALSE)))</f>
        <v/>
      </c>
      <c r="O243" s="38" t="str">
        <f ca="1">IF($E243="","",IF($E243="Total Geral",SUM(OFFSET(O243,-1,0):$O$25)/3,VLOOKUP($E243,'[1]MEMÓRIA DE CÁLCULO'!$F:$AB,23,FALSE)))</f>
        <v/>
      </c>
      <c r="V243" s="3">
        <f>IF(ISBLANK($B243),0,COUNTIFS('[1]MEMÓRIA DE CÁLCULO'!$F:$F,'PLANILHA ORÇ.'!$B243))</f>
        <v>0</v>
      </c>
    </row>
    <row r="244" spans="2:22" x14ac:dyDescent="0.25">
      <c r="B244"/>
      <c r="E244" s="2" t="str">
        <f t="shared" ca="1" si="4"/>
        <v/>
      </c>
      <c r="F244" s="35" t="str">
        <f ca="1">IF(OR($E244="",$E244="Total Geral"),"",IF(LEN($E244)&lt;6,VLOOKUP($E244,'[1]MEMÓRIA DE CÁLCULO'!$F:$W,2,FALSE),VLOOKUP($E244,'[1]MEMÓRIA DE CÁLCULO'!$F:$W,5,FALSE)))</f>
        <v/>
      </c>
      <c r="G244" s="2" t="str">
        <f ca="1">IF(OR(ISBLANK($E244),$E244="Total Geral"),"",IF(LEN($E244)&lt;6,"",VLOOKUP($E244,'[1]MEMÓRIA DE CÁLCULO'!$F:$W,3,FALSE)))</f>
        <v/>
      </c>
      <c r="H244" s="2" t="str">
        <f ca="1">IF(OR(ISBLANK($E244),$E244="Total Geral"),"",IF(LEN($E244)&lt;6,"",VLOOKUP($E244,'[1]MEMÓRIA DE CÁLCULO'!$F:$W,4,FALSE)))</f>
        <v/>
      </c>
      <c r="I244" s="3" t="str">
        <f ca="1">IF(OR(ISBLANK($E244),$E244="Total Geral"),"",IF(LEN($E244)&lt;6,"",VLOOKUP($E244,'[1]MEMÓRIA DE CÁLCULO'!$F:$W,2,FALSE)))</f>
        <v/>
      </c>
      <c r="J244" s="3" t="str">
        <f ca="1">IF(OR(ISBLANK($E244),$E244="Total Geral"),"",IF(LEN($E244)&lt;6,"",VLOOKUP($E244,'[1]MEMÓRIA DE CÁLCULO'!$F:$W,17,FALSE)))</f>
        <v/>
      </c>
      <c r="K244" s="36" t="str">
        <f ca="1">IF(OR(ISBLANK($E244),$E244="Total Geral"),"",IF(LEN($E244)&lt;6,"",VLOOKUP($E244,'[1]MEMÓRIA DE CÁLCULO'!$F:$W,18,FALSE)))</f>
        <v/>
      </c>
      <c r="L244" s="37" t="str">
        <f ca="1">IF(OR(ISBLANK($E244),$E244="Total Geral"),"",IF(LEN($E244)&lt;6,"",VLOOKUP($E244,'[1]MEMÓRIA DE CÁLCULO'!$F:$AB,20,FALSE)))</f>
        <v/>
      </c>
      <c r="M244" s="37" t="str">
        <f ca="1">IF(OR(ISBLANK($E244),$E244="Total Geral"),"",IF(LEN($E244)&lt;6,"",VLOOKUP($E244,'[1]MEMÓRIA DE CÁLCULO'!$F:$AB,21,FALSE)))</f>
        <v/>
      </c>
      <c r="N244" s="38" t="str">
        <f ca="1">IF($E244="","",IF($E244="Total Geral",SUM(OFFSET(N244,-1,0):$N$25)/3,VLOOKUP($E244,'[1]MEMÓRIA DE CÁLCULO'!$F:$AB,22,FALSE)))</f>
        <v/>
      </c>
      <c r="O244" s="38" t="str">
        <f ca="1">IF($E244="","",IF($E244="Total Geral",SUM(OFFSET(O244,-1,0):$O$25)/3,VLOOKUP($E244,'[1]MEMÓRIA DE CÁLCULO'!$F:$AB,23,FALSE)))</f>
        <v/>
      </c>
      <c r="V244" s="3">
        <f>IF(ISBLANK($B244),0,COUNTIFS('[1]MEMÓRIA DE CÁLCULO'!$F:$F,'PLANILHA ORÇ.'!$B244))</f>
        <v>0</v>
      </c>
    </row>
    <row r="245" spans="2:22" x14ac:dyDescent="0.25">
      <c r="B245"/>
      <c r="E245" s="2" t="str">
        <f t="shared" ca="1" si="4"/>
        <v/>
      </c>
      <c r="F245" s="35" t="str">
        <f ca="1">IF(OR($E245="",$E245="Total Geral"),"",IF(LEN($E245)&lt;6,VLOOKUP($E245,'[1]MEMÓRIA DE CÁLCULO'!$F:$W,2,FALSE),VLOOKUP($E245,'[1]MEMÓRIA DE CÁLCULO'!$F:$W,5,FALSE)))</f>
        <v/>
      </c>
      <c r="G245" s="2" t="str">
        <f ca="1">IF(OR(ISBLANK($E245),$E245="Total Geral"),"",IF(LEN($E245)&lt;6,"",VLOOKUP($E245,'[1]MEMÓRIA DE CÁLCULO'!$F:$W,3,FALSE)))</f>
        <v/>
      </c>
      <c r="H245" s="2" t="str">
        <f ca="1">IF(OR(ISBLANK($E245),$E245="Total Geral"),"",IF(LEN($E245)&lt;6,"",VLOOKUP($E245,'[1]MEMÓRIA DE CÁLCULO'!$F:$W,4,FALSE)))</f>
        <v/>
      </c>
      <c r="I245" s="3" t="str">
        <f ca="1">IF(OR(ISBLANK($E245),$E245="Total Geral"),"",IF(LEN($E245)&lt;6,"",VLOOKUP($E245,'[1]MEMÓRIA DE CÁLCULO'!$F:$W,2,FALSE)))</f>
        <v/>
      </c>
      <c r="J245" s="3" t="str">
        <f ca="1">IF(OR(ISBLANK($E245),$E245="Total Geral"),"",IF(LEN($E245)&lt;6,"",VLOOKUP($E245,'[1]MEMÓRIA DE CÁLCULO'!$F:$W,17,FALSE)))</f>
        <v/>
      </c>
      <c r="K245" s="36" t="str">
        <f ca="1">IF(OR(ISBLANK($E245),$E245="Total Geral"),"",IF(LEN($E245)&lt;6,"",VLOOKUP($E245,'[1]MEMÓRIA DE CÁLCULO'!$F:$W,18,FALSE)))</f>
        <v/>
      </c>
      <c r="L245" s="37" t="str">
        <f ca="1">IF(OR(ISBLANK($E245),$E245="Total Geral"),"",IF(LEN($E245)&lt;6,"",VLOOKUP($E245,'[1]MEMÓRIA DE CÁLCULO'!$F:$AB,20,FALSE)))</f>
        <v/>
      </c>
      <c r="M245" s="37" t="str">
        <f ca="1">IF(OR(ISBLANK($E245),$E245="Total Geral"),"",IF(LEN($E245)&lt;6,"",VLOOKUP($E245,'[1]MEMÓRIA DE CÁLCULO'!$F:$AB,21,FALSE)))</f>
        <v/>
      </c>
      <c r="N245" s="38" t="str">
        <f ca="1">IF($E245="","",IF($E245="Total Geral",SUM(OFFSET(N245,-1,0):$N$25)/3,VLOOKUP($E245,'[1]MEMÓRIA DE CÁLCULO'!$F:$AB,22,FALSE)))</f>
        <v/>
      </c>
      <c r="O245" s="38" t="str">
        <f ca="1">IF($E245="","",IF($E245="Total Geral",SUM(OFFSET(O245,-1,0):$O$25)/3,VLOOKUP($E245,'[1]MEMÓRIA DE CÁLCULO'!$F:$AB,23,FALSE)))</f>
        <v/>
      </c>
      <c r="V245" s="3">
        <f>IF(ISBLANK($B245),0,COUNTIFS('[1]MEMÓRIA DE CÁLCULO'!$F:$F,'PLANILHA ORÇ.'!$B245))</f>
        <v>0</v>
      </c>
    </row>
    <row r="246" spans="2:22" x14ac:dyDescent="0.25">
      <c r="B246"/>
      <c r="E246" s="2" t="str">
        <f t="shared" ca="1" si="4"/>
        <v/>
      </c>
      <c r="F246" s="35" t="str">
        <f ca="1">IF(OR($E246="",$E246="Total Geral"),"",IF(LEN($E246)&lt;6,VLOOKUP($E246,'[1]MEMÓRIA DE CÁLCULO'!$F:$W,2,FALSE),VLOOKUP($E246,'[1]MEMÓRIA DE CÁLCULO'!$F:$W,5,FALSE)))</f>
        <v/>
      </c>
      <c r="G246" s="2" t="str">
        <f ca="1">IF(OR(ISBLANK($E246),$E246="Total Geral"),"",IF(LEN($E246)&lt;6,"",VLOOKUP($E246,'[1]MEMÓRIA DE CÁLCULO'!$F:$W,3,FALSE)))</f>
        <v/>
      </c>
      <c r="H246" s="2" t="str">
        <f ca="1">IF(OR(ISBLANK($E246),$E246="Total Geral"),"",IF(LEN($E246)&lt;6,"",VLOOKUP($E246,'[1]MEMÓRIA DE CÁLCULO'!$F:$W,4,FALSE)))</f>
        <v/>
      </c>
      <c r="I246" s="3" t="str">
        <f ca="1">IF(OR(ISBLANK($E246),$E246="Total Geral"),"",IF(LEN($E246)&lt;6,"",VLOOKUP($E246,'[1]MEMÓRIA DE CÁLCULO'!$F:$W,2,FALSE)))</f>
        <v/>
      </c>
      <c r="J246" s="3" t="str">
        <f ca="1">IF(OR(ISBLANK($E246),$E246="Total Geral"),"",IF(LEN($E246)&lt;6,"",VLOOKUP($E246,'[1]MEMÓRIA DE CÁLCULO'!$F:$W,17,FALSE)))</f>
        <v/>
      </c>
      <c r="K246" s="36" t="str">
        <f ca="1">IF(OR(ISBLANK($E246),$E246="Total Geral"),"",IF(LEN($E246)&lt;6,"",VLOOKUP($E246,'[1]MEMÓRIA DE CÁLCULO'!$F:$W,18,FALSE)))</f>
        <v/>
      </c>
      <c r="L246" s="37" t="str">
        <f ca="1">IF(OR(ISBLANK($E246),$E246="Total Geral"),"",IF(LEN($E246)&lt;6,"",VLOOKUP($E246,'[1]MEMÓRIA DE CÁLCULO'!$F:$AB,20,FALSE)))</f>
        <v/>
      </c>
      <c r="M246" s="37" t="str">
        <f ca="1">IF(OR(ISBLANK($E246),$E246="Total Geral"),"",IF(LEN($E246)&lt;6,"",VLOOKUP($E246,'[1]MEMÓRIA DE CÁLCULO'!$F:$AB,21,FALSE)))</f>
        <v/>
      </c>
      <c r="N246" s="38" t="str">
        <f ca="1">IF($E246="","",IF($E246="Total Geral",SUM(OFFSET(N246,-1,0):$N$25)/3,VLOOKUP($E246,'[1]MEMÓRIA DE CÁLCULO'!$F:$AB,22,FALSE)))</f>
        <v/>
      </c>
      <c r="O246" s="38" t="str">
        <f ca="1">IF($E246="","",IF($E246="Total Geral",SUM(OFFSET(O246,-1,0):$O$25)/3,VLOOKUP($E246,'[1]MEMÓRIA DE CÁLCULO'!$F:$AB,23,FALSE)))</f>
        <v/>
      </c>
      <c r="V246" s="3">
        <f>IF(ISBLANK($B246),0,COUNTIFS('[1]MEMÓRIA DE CÁLCULO'!$F:$F,'PLANILHA ORÇ.'!$B246))</f>
        <v>0</v>
      </c>
    </row>
    <row r="247" spans="2:22" x14ac:dyDescent="0.25">
      <c r="B247"/>
      <c r="E247" s="2" t="str">
        <f t="shared" ca="1" si="4"/>
        <v/>
      </c>
      <c r="F247" s="35" t="str">
        <f ca="1">IF(OR($E247="",$E247="Total Geral"),"",IF(LEN($E247)&lt;6,VLOOKUP($E247,'[1]MEMÓRIA DE CÁLCULO'!$F:$W,2,FALSE),VLOOKUP($E247,'[1]MEMÓRIA DE CÁLCULO'!$F:$W,5,FALSE)))</f>
        <v/>
      </c>
      <c r="G247" s="2" t="str">
        <f ca="1">IF(OR(ISBLANK($E247),$E247="Total Geral"),"",IF(LEN($E247)&lt;6,"",VLOOKUP($E247,'[1]MEMÓRIA DE CÁLCULO'!$F:$W,3,FALSE)))</f>
        <v/>
      </c>
      <c r="H247" s="2" t="str">
        <f ca="1">IF(OR(ISBLANK($E247),$E247="Total Geral"),"",IF(LEN($E247)&lt;6,"",VLOOKUP($E247,'[1]MEMÓRIA DE CÁLCULO'!$F:$W,4,FALSE)))</f>
        <v/>
      </c>
      <c r="I247" s="3" t="str">
        <f ca="1">IF(OR(ISBLANK($E247),$E247="Total Geral"),"",IF(LEN($E247)&lt;6,"",VLOOKUP($E247,'[1]MEMÓRIA DE CÁLCULO'!$F:$W,2,FALSE)))</f>
        <v/>
      </c>
      <c r="J247" s="3" t="str">
        <f ca="1">IF(OR(ISBLANK($E247),$E247="Total Geral"),"",IF(LEN($E247)&lt;6,"",VLOOKUP($E247,'[1]MEMÓRIA DE CÁLCULO'!$F:$W,17,FALSE)))</f>
        <v/>
      </c>
      <c r="K247" s="36" t="str">
        <f ca="1">IF(OR(ISBLANK($E247),$E247="Total Geral"),"",IF(LEN($E247)&lt;6,"",VLOOKUP($E247,'[1]MEMÓRIA DE CÁLCULO'!$F:$W,18,FALSE)))</f>
        <v/>
      </c>
      <c r="L247" s="37" t="str">
        <f ca="1">IF(OR(ISBLANK($E247),$E247="Total Geral"),"",IF(LEN($E247)&lt;6,"",VLOOKUP($E247,'[1]MEMÓRIA DE CÁLCULO'!$F:$AB,20,FALSE)))</f>
        <v/>
      </c>
      <c r="M247" s="37" t="str">
        <f ca="1">IF(OR(ISBLANK($E247),$E247="Total Geral"),"",IF(LEN($E247)&lt;6,"",VLOOKUP($E247,'[1]MEMÓRIA DE CÁLCULO'!$F:$AB,21,FALSE)))</f>
        <v/>
      </c>
      <c r="N247" s="38" t="str">
        <f ca="1">IF($E247="","",IF($E247="Total Geral",SUM(OFFSET(N247,-1,0):$N$25)/3,VLOOKUP($E247,'[1]MEMÓRIA DE CÁLCULO'!$F:$AB,22,FALSE)))</f>
        <v/>
      </c>
      <c r="O247" s="38" t="str">
        <f ca="1">IF($E247="","",IF($E247="Total Geral",SUM(OFFSET(O247,-1,0):$O$25)/3,VLOOKUP($E247,'[1]MEMÓRIA DE CÁLCULO'!$F:$AB,23,FALSE)))</f>
        <v/>
      </c>
      <c r="V247" s="3">
        <f>IF(ISBLANK($B247),0,COUNTIFS('[1]MEMÓRIA DE CÁLCULO'!$F:$F,'PLANILHA ORÇ.'!$B247))</f>
        <v>0</v>
      </c>
    </row>
    <row r="248" spans="2:22" x14ac:dyDescent="0.25">
      <c r="B248"/>
      <c r="E248" s="2" t="str">
        <f t="shared" ca="1" si="4"/>
        <v/>
      </c>
      <c r="F248" s="35" t="str">
        <f ca="1">IF(OR($E248="",$E248="Total Geral"),"",IF(LEN($E248)&lt;6,VLOOKUP($E248,'[1]MEMÓRIA DE CÁLCULO'!$F:$W,2,FALSE),VLOOKUP($E248,'[1]MEMÓRIA DE CÁLCULO'!$F:$W,5,FALSE)))</f>
        <v/>
      </c>
      <c r="G248" s="2" t="str">
        <f ca="1">IF(OR(ISBLANK($E248),$E248="Total Geral"),"",IF(LEN($E248)&lt;6,"",VLOOKUP($E248,'[1]MEMÓRIA DE CÁLCULO'!$F:$W,3,FALSE)))</f>
        <v/>
      </c>
      <c r="H248" s="2" t="str">
        <f ca="1">IF(OR(ISBLANK($E248),$E248="Total Geral"),"",IF(LEN($E248)&lt;6,"",VLOOKUP($E248,'[1]MEMÓRIA DE CÁLCULO'!$F:$W,4,FALSE)))</f>
        <v/>
      </c>
      <c r="I248" s="3" t="str">
        <f ca="1">IF(OR(ISBLANK($E248),$E248="Total Geral"),"",IF(LEN($E248)&lt;6,"",VLOOKUP($E248,'[1]MEMÓRIA DE CÁLCULO'!$F:$W,2,FALSE)))</f>
        <v/>
      </c>
      <c r="J248" s="3" t="str">
        <f ca="1">IF(OR(ISBLANK($E248),$E248="Total Geral"),"",IF(LEN($E248)&lt;6,"",VLOOKUP($E248,'[1]MEMÓRIA DE CÁLCULO'!$F:$W,17,FALSE)))</f>
        <v/>
      </c>
      <c r="K248" s="36" t="str">
        <f ca="1">IF(OR(ISBLANK($E248),$E248="Total Geral"),"",IF(LEN($E248)&lt;6,"",VLOOKUP($E248,'[1]MEMÓRIA DE CÁLCULO'!$F:$W,18,FALSE)))</f>
        <v/>
      </c>
      <c r="L248" s="37" t="str">
        <f ca="1">IF(OR(ISBLANK($E248),$E248="Total Geral"),"",IF(LEN($E248)&lt;6,"",VLOOKUP($E248,'[1]MEMÓRIA DE CÁLCULO'!$F:$AB,20,FALSE)))</f>
        <v/>
      </c>
      <c r="M248" s="37" t="str">
        <f ca="1">IF(OR(ISBLANK($E248),$E248="Total Geral"),"",IF(LEN($E248)&lt;6,"",VLOOKUP($E248,'[1]MEMÓRIA DE CÁLCULO'!$F:$AB,21,FALSE)))</f>
        <v/>
      </c>
      <c r="N248" s="38" t="str">
        <f ca="1">IF($E248="","",IF($E248="Total Geral",SUM(OFFSET(N248,-1,0):$N$25)/3,VLOOKUP($E248,'[1]MEMÓRIA DE CÁLCULO'!$F:$AB,22,FALSE)))</f>
        <v/>
      </c>
      <c r="O248" s="38" t="str">
        <f ca="1">IF($E248="","",IF($E248="Total Geral",SUM(OFFSET(O248,-1,0):$O$25)/3,VLOOKUP($E248,'[1]MEMÓRIA DE CÁLCULO'!$F:$AB,23,FALSE)))</f>
        <v/>
      </c>
      <c r="V248" s="3">
        <f>IF(ISBLANK($B248),0,COUNTIFS('[1]MEMÓRIA DE CÁLCULO'!$F:$F,'PLANILHA ORÇ.'!$B248))</f>
        <v>0</v>
      </c>
    </row>
    <row r="249" spans="2:22" x14ac:dyDescent="0.25">
      <c r="B249"/>
      <c r="E249" s="2" t="str">
        <f t="shared" ca="1" si="4"/>
        <v/>
      </c>
      <c r="F249" s="35" t="str">
        <f ca="1">IF(OR($E249="",$E249="Total Geral"),"",IF(LEN($E249)&lt;6,VLOOKUP($E249,'[1]MEMÓRIA DE CÁLCULO'!$F:$W,2,FALSE),VLOOKUP($E249,'[1]MEMÓRIA DE CÁLCULO'!$F:$W,5,FALSE)))</f>
        <v/>
      </c>
      <c r="G249" s="2" t="str">
        <f ca="1">IF(OR(ISBLANK($E249),$E249="Total Geral"),"",IF(LEN($E249)&lt;6,"",VLOOKUP($E249,'[1]MEMÓRIA DE CÁLCULO'!$F:$W,3,FALSE)))</f>
        <v/>
      </c>
      <c r="H249" s="2" t="str">
        <f ca="1">IF(OR(ISBLANK($E249),$E249="Total Geral"),"",IF(LEN($E249)&lt;6,"",VLOOKUP($E249,'[1]MEMÓRIA DE CÁLCULO'!$F:$W,4,FALSE)))</f>
        <v/>
      </c>
      <c r="I249" s="3" t="str">
        <f ca="1">IF(OR(ISBLANK($E249),$E249="Total Geral"),"",IF(LEN($E249)&lt;6,"",VLOOKUP($E249,'[1]MEMÓRIA DE CÁLCULO'!$F:$W,2,FALSE)))</f>
        <v/>
      </c>
      <c r="J249" s="3" t="str">
        <f ca="1">IF(OR(ISBLANK($E249),$E249="Total Geral"),"",IF(LEN($E249)&lt;6,"",VLOOKUP($E249,'[1]MEMÓRIA DE CÁLCULO'!$F:$W,17,FALSE)))</f>
        <v/>
      </c>
      <c r="K249" s="36" t="str">
        <f ca="1">IF(OR(ISBLANK($E249),$E249="Total Geral"),"",IF(LEN($E249)&lt;6,"",VLOOKUP($E249,'[1]MEMÓRIA DE CÁLCULO'!$F:$W,18,FALSE)))</f>
        <v/>
      </c>
      <c r="L249" s="37" t="str">
        <f ca="1">IF(OR(ISBLANK($E249),$E249="Total Geral"),"",IF(LEN($E249)&lt;6,"",VLOOKUP($E249,'[1]MEMÓRIA DE CÁLCULO'!$F:$AB,20,FALSE)))</f>
        <v/>
      </c>
      <c r="M249" s="37" t="str">
        <f ca="1">IF(OR(ISBLANK($E249),$E249="Total Geral"),"",IF(LEN($E249)&lt;6,"",VLOOKUP($E249,'[1]MEMÓRIA DE CÁLCULO'!$F:$AB,21,FALSE)))</f>
        <v/>
      </c>
      <c r="N249" s="38" t="str">
        <f ca="1">IF($E249="","",IF($E249="Total Geral",SUM(OFFSET(N249,-1,0):$N$25)/3,VLOOKUP($E249,'[1]MEMÓRIA DE CÁLCULO'!$F:$AB,22,FALSE)))</f>
        <v/>
      </c>
      <c r="O249" s="38" t="str">
        <f ca="1">IF($E249="","",IF($E249="Total Geral",SUM(OFFSET(O249,-1,0):$O$25)/3,VLOOKUP($E249,'[1]MEMÓRIA DE CÁLCULO'!$F:$AB,23,FALSE)))</f>
        <v/>
      </c>
      <c r="V249" s="3">
        <f>IF(ISBLANK($B249),0,COUNTIFS('[1]MEMÓRIA DE CÁLCULO'!$F:$F,'PLANILHA ORÇ.'!$B249))</f>
        <v>0</v>
      </c>
    </row>
    <row r="250" spans="2:22" x14ac:dyDescent="0.25">
      <c r="B250"/>
      <c r="E250" s="2" t="str">
        <f t="shared" ca="1" si="4"/>
        <v/>
      </c>
      <c r="F250" s="35" t="str">
        <f ca="1">IF(OR($E250="",$E250="Total Geral"),"",IF(LEN($E250)&lt;6,VLOOKUP($E250,'[1]MEMÓRIA DE CÁLCULO'!$F:$W,2,FALSE),VLOOKUP($E250,'[1]MEMÓRIA DE CÁLCULO'!$F:$W,5,FALSE)))</f>
        <v/>
      </c>
      <c r="G250" s="2" t="str">
        <f ca="1">IF(OR(ISBLANK($E250),$E250="Total Geral"),"",IF(LEN($E250)&lt;6,"",VLOOKUP($E250,'[1]MEMÓRIA DE CÁLCULO'!$F:$W,3,FALSE)))</f>
        <v/>
      </c>
      <c r="H250" s="2" t="str">
        <f ca="1">IF(OR(ISBLANK($E250),$E250="Total Geral"),"",IF(LEN($E250)&lt;6,"",VLOOKUP($E250,'[1]MEMÓRIA DE CÁLCULO'!$F:$W,4,FALSE)))</f>
        <v/>
      </c>
      <c r="I250" s="3" t="str">
        <f ca="1">IF(OR(ISBLANK($E250),$E250="Total Geral"),"",IF(LEN($E250)&lt;6,"",VLOOKUP($E250,'[1]MEMÓRIA DE CÁLCULO'!$F:$W,2,FALSE)))</f>
        <v/>
      </c>
      <c r="J250" s="3" t="str">
        <f ca="1">IF(OR(ISBLANK($E250),$E250="Total Geral"),"",IF(LEN($E250)&lt;6,"",VLOOKUP($E250,'[1]MEMÓRIA DE CÁLCULO'!$F:$W,17,FALSE)))</f>
        <v/>
      </c>
      <c r="K250" s="36" t="str">
        <f ca="1">IF(OR(ISBLANK($E250),$E250="Total Geral"),"",IF(LEN($E250)&lt;6,"",VLOOKUP($E250,'[1]MEMÓRIA DE CÁLCULO'!$F:$W,18,FALSE)))</f>
        <v/>
      </c>
      <c r="L250" s="37" t="str">
        <f ca="1">IF(OR(ISBLANK($E250),$E250="Total Geral"),"",IF(LEN($E250)&lt;6,"",VLOOKUP($E250,'[1]MEMÓRIA DE CÁLCULO'!$F:$AB,20,FALSE)))</f>
        <v/>
      </c>
      <c r="M250" s="37" t="str">
        <f ca="1">IF(OR(ISBLANK($E250),$E250="Total Geral"),"",IF(LEN($E250)&lt;6,"",VLOOKUP($E250,'[1]MEMÓRIA DE CÁLCULO'!$F:$AB,21,FALSE)))</f>
        <v/>
      </c>
      <c r="N250" s="38" t="str">
        <f ca="1">IF($E250="","",IF($E250="Total Geral",SUM(OFFSET(N250,-1,0):$N$25)/3,VLOOKUP($E250,'[1]MEMÓRIA DE CÁLCULO'!$F:$AB,22,FALSE)))</f>
        <v/>
      </c>
      <c r="O250" s="38" t="str">
        <f ca="1">IF($E250="","",IF($E250="Total Geral",SUM(OFFSET(O250,-1,0):$O$25)/3,VLOOKUP($E250,'[1]MEMÓRIA DE CÁLCULO'!$F:$AB,23,FALSE)))</f>
        <v/>
      </c>
      <c r="V250" s="3">
        <f>IF(ISBLANK($B250),0,COUNTIFS('[1]MEMÓRIA DE CÁLCULO'!$F:$F,'PLANILHA ORÇ.'!$B250))</f>
        <v>0</v>
      </c>
    </row>
    <row r="251" spans="2:22" x14ac:dyDescent="0.25">
      <c r="B251"/>
      <c r="E251" s="2" t="str">
        <f t="shared" ca="1" si="4"/>
        <v/>
      </c>
      <c r="F251" s="35" t="str">
        <f ca="1">IF(OR($E251="",$E251="Total Geral"),"",IF(LEN($E251)&lt;6,VLOOKUP($E251,'[1]MEMÓRIA DE CÁLCULO'!$F:$W,2,FALSE),VLOOKUP($E251,'[1]MEMÓRIA DE CÁLCULO'!$F:$W,5,FALSE)))</f>
        <v/>
      </c>
      <c r="G251" s="2" t="str">
        <f ca="1">IF(OR(ISBLANK($E251),$E251="Total Geral"),"",IF(LEN($E251)&lt;6,"",VLOOKUP($E251,'[1]MEMÓRIA DE CÁLCULO'!$F:$W,3,FALSE)))</f>
        <v/>
      </c>
      <c r="H251" s="2" t="str">
        <f ca="1">IF(OR(ISBLANK($E251),$E251="Total Geral"),"",IF(LEN($E251)&lt;6,"",VLOOKUP($E251,'[1]MEMÓRIA DE CÁLCULO'!$F:$W,4,FALSE)))</f>
        <v/>
      </c>
      <c r="I251" s="3" t="str">
        <f ca="1">IF(OR(ISBLANK($E251),$E251="Total Geral"),"",IF(LEN($E251)&lt;6,"",VLOOKUP($E251,'[1]MEMÓRIA DE CÁLCULO'!$F:$W,2,FALSE)))</f>
        <v/>
      </c>
      <c r="J251" s="3" t="str">
        <f ca="1">IF(OR(ISBLANK($E251),$E251="Total Geral"),"",IF(LEN($E251)&lt;6,"",VLOOKUP($E251,'[1]MEMÓRIA DE CÁLCULO'!$F:$W,17,FALSE)))</f>
        <v/>
      </c>
      <c r="K251" s="36" t="str">
        <f ca="1">IF(OR(ISBLANK($E251),$E251="Total Geral"),"",IF(LEN($E251)&lt;6,"",VLOOKUP($E251,'[1]MEMÓRIA DE CÁLCULO'!$F:$W,18,FALSE)))</f>
        <v/>
      </c>
      <c r="L251" s="37" t="str">
        <f ca="1">IF(OR(ISBLANK($E251),$E251="Total Geral"),"",IF(LEN($E251)&lt;6,"",VLOOKUP($E251,'[1]MEMÓRIA DE CÁLCULO'!$F:$AB,20,FALSE)))</f>
        <v/>
      </c>
      <c r="M251" s="37" t="str">
        <f ca="1">IF(OR(ISBLANK($E251),$E251="Total Geral"),"",IF(LEN($E251)&lt;6,"",VLOOKUP($E251,'[1]MEMÓRIA DE CÁLCULO'!$F:$AB,21,FALSE)))</f>
        <v/>
      </c>
      <c r="N251" s="38" t="str">
        <f ca="1">IF($E251="","",IF($E251="Total Geral",SUM(OFFSET(N251,-1,0):$N$25)/3,VLOOKUP($E251,'[1]MEMÓRIA DE CÁLCULO'!$F:$AB,22,FALSE)))</f>
        <v/>
      </c>
      <c r="O251" s="38" t="str">
        <f ca="1">IF($E251="","",IF($E251="Total Geral",SUM(OFFSET(O251,-1,0):$O$25)/3,VLOOKUP($E251,'[1]MEMÓRIA DE CÁLCULO'!$F:$AB,23,FALSE)))</f>
        <v/>
      </c>
      <c r="V251" s="3">
        <f>IF(ISBLANK($B251),0,COUNTIFS('[1]MEMÓRIA DE CÁLCULO'!$F:$F,'PLANILHA ORÇ.'!$B251))</f>
        <v>0</v>
      </c>
    </row>
    <row r="252" spans="2:22" x14ac:dyDescent="0.25">
      <c r="B252"/>
      <c r="E252" s="2" t="str">
        <f t="shared" ca="1" si="4"/>
        <v/>
      </c>
      <c r="F252" s="35" t="str">
        <f ca="1">IF(OR($E252="",$E252="Total Geral"),"",IF(LEN($E252)&lt;6,VLOOKUP($E252,'[1]MEMÓRIA DE CÁLCULO'!$F:$W,2,FALSE),VLOOKUP($E252,'[1]MEMÓRIA DE CÁLCULO'!$F:$W,5,FALSE)))</f>
        <v/>
      </c>
      <c r="G252" s="2" t="str">
        <f ca="1">IF(OR(ISBLANK($E252),$E252="Total Geral"),"",IF(LEN($E252)&lt;6,"",VLOOKUP($E252,'[1]MEMÓRIA DE CÁLCULO'!$F:$W,3,FALSE)))</f>
        <v/>
      </c>
      <c r="H252" s="2" t="str">
        <f ca="1">IF(OR(ISBLANK($E252),$E252="Total Geral"),"",IF(LEN($E252)&lt;6,"",VLOOKUP($E252,'[1]MEMÓRIA DE CÁLCULO'!$F:$W,4,FALSE)))</f>
        <v/>
      </c>
      <c r="I252" s="3" t="str">
        <f ca="1">IF(OR(ISBLANK($E252),$E252="Total Geral"),"",IF(LEN($E252)&lt;6,"",VLOOKUP($E252,'[1]MEMÓRIA DE CÁLCULO'!$F:$W,2,FALSE)))</f>
        <v/>
      </c>
      <c r="J252" s="3" t="str">
        <f ca="1">IF(OR(ISBLANK($E252),$E252="Total Geral"),"",IF(LEN($E252)&lt;6,"",VLOOKUP($E252,'[1]MEMÓRIA DE CÁLCULO'!$F:$W,17,FALSE)))</f>
        <v/>
      </c>
      <c r="K252" s="36" t="str">
        <f ca="1">IF(OR(ISBLANK($E252),$E252="Total Geral"),"",IF(LEN($E252)&lt;6,"",VLOOKUP($E252,'[1]MEMÓRIA DE CÁLCULO'!$F:$W,18,FALSE)))</f>
        <v/>
      </c>
      <c r="L252" s="37" t="str">
        <f ca="1">IF(OR(ISBLANK($E252),$E252="Total Geral"),"",IF(LEN($E252)&lt;6,"",VLOOKUP($E252,'[1]MEMÓRIA DE CÁLCULO'!$F:$AB,20,FALSE)))</f>
        <v/>
      </c>
      <c r="M252" s="37" t="str">
        <f ca="1">IF(OR(ISBLANK($E252),$E252="Total Geral"),"",IF(LEN($E252)&lt;6,"",VLOOKUP($E252,'[1]MEMÓRIA DE CÁLCULO'!$F:$AB,21,FALSE)))</f>
        <v/>
      </c>
      <c r="N252" s="38" t="str">
        <f ca="1">IF($E252="","",IF($E252="Total Geral",SUM(OFFSET(N252,-1,0):$N$25)/3,VLOOKUP($E252,'[1]MEMÓRIA DE CÁLCULO'!$F:$AB,22,FALSE)))</f>
        <v/>
      </c>
      <c r="O252" s="38" t="str">
        <f ca="1">IF($E252="","",IF($E252="Total Geral",SUM(OFFSET(O252,-1,0):$O$25)/3,VLOOKUP($E252,'[1]MEMÓRIA DE CÁLCULO'!$F:$AB,23,FALSE)))</f>
        <v/>
      </c>
      <c r="V252" s="3">
        <f>IF(ISBLANK($B252),0,COUNTIFS('[1]MEMÓRIA DE CÁLCULO'!$F:$F,'PLANILHA ORÇ.'!$B252))</f>
        <v>0</v>
      </c>
    </row>
    <row r="253" spans="2:22" x14ac:dyDescent="0.25">
      <c r="B253"/>
      <c r="E253" s="2" t="str">
        <f t="shared" ca="1" si="4"/>
        <v/>
      </c>
      <c r="F253" s="35" t="str">
        <f ca="1">IF(OR($E253="",$E253="Total Geral"),"",IF(LEN($E253)&lt;6,VLOOKUP($E253,'[1]MEMÓRIA DE CÁLCULO'!$F:$W,2,FALSE),VLOOKUP($E253,'[1]MEMÓRIA DE CÁLCULO'!$F:$W,5,FALSE)))</f>
        <v/>
      </c>
      <c r="G253" s="2" t="str">
        <f ca="1">IF(OR(ISBLANK($E253),$E253="Total Geral"),"",IF(LEN($E253)&lt;6,"",VLOOKUP($E253,'[1]MEMÓRIA DE CÁLCULO'!$F:$W,3,FALSE)))</f>
        <v/>
      </c>
      <c r="H253" s="2" t="str">
        <f ca="1">IF(OR(ISBLANK($E253),$E253="Total Geral"),"",IF(LEN($E253)&lt;6,"",VLOOKUP($E253,'[1]MEMÓRIA DE CÁLCULO'!$F:$W,4,FALSE)))</f>
        <v/>
      </c>
      <c r="I253" s="3" t="str">
        <f ca="1">IF(OR(ISBLANK($E253),$E253="Total Geral"),"",IF(LEN($E253)&lt;6,"",VLOOKUP($E253,'[1]MEMÓRIA DE CÁLCULO'!$F:$W,2,FALSE)))</f>
        <v/>
      </c>
      <c r="J253" s="3" t="str">
        <f ca="1">IF(OR(ISBLANK($E253),$E253="Total Geral"),"",IF(LEN($E253)&lt;6,"",VLOOKUP($E253,'[1]MEMÓRIA DE CÁLCULO'!$F:$W,17,FALSE)))</f>
        <v/>
      </c>
      <c r="K253" s="36" t="str">
        <f ca="1">IF(OR(ISBLANK($E253),$E253="Total Geral"),"",IF(LEN($E253)&lt;6,"",VLOOKUP($E253,'[1]MEMÓRIA DE CÁLCULO'!$F:$W,18,FALSE)))</f>
        <v/>
      </c>
      <c r="L253" s="37" t="str">
        <f ca="1">IF(OR(ISBLANK($E253),$E253="Total Geral"),"",IF(LEN($E253)&lt;6,"",VLOOKUP($E253,'[1]MEMÓRIA DE CÁLCULO'!$F:$AB,20,FALSE)))</f>
        <v/>
      </c>
      <c r="M253" s="37" t="str">
        <f ca="1">IF(OR(ISBLANK($E253),$E253="Total Geral"),"",IF(LEN($E253)&lt;6,"",VLOOKUP($E253,'[1]MEMÓRIA DE CÁLCULO'!$F:$AB,21,FALSE)))</f>
        <v/>
      </c>
      <c r="N253" s="38" t="str">
        <f ca="1">IF($E253="","",IF($E253="Total Geral",SUM(OFFSET(N253,-1,0):$N$25)/3,VLOOKUP($E253,'[1]MEMÓRIA DE CÁLCULO'!$F:$AB,22,FALSE)))</f>
        <v/>
      </c>
      <c r="O253" s="38" t="str">
        <f ca="1">IF($E253="","",IF($E253="Total Geral",SUM(OFFSET(O253,-1,0):$O$25)/3,VLOOKUP($E253,'[1]MEMÓRIA DE CÁLCULO'!$F:$AB,23,FALSE)))</f>
        <v/>
      </c>
      <c r="V253" s="3">
        <f>IF(ISBLANK($B253),0,COUNTIFS('[1]MEMÓRIA DE CÁLCULO'!$F:$F,'PLANILHA ORÇ.'!$B253))</f>
        <v>0</v>
      </c>
    </row>
    <row r="254" spans="2:22" x14ac:dyDescent="0.25">
      <c r="B254"/>
      <c r="E254" s="2" t="str">
        <f t="shared" ca="1" si="4"/>
        <v/>
      </c>
      <c r="F254" s="35" t="str">
        <f ca="1">IF(OR($E254="",$E254="Total Geral"),"",IF(LEN($E254)&lt;6,VLOOKUP($E254,'[1]MEMÓRIA DE CÁLCULO'!$F:$W,2,FALSE),VLOOKUP($E254,'[1]MEMÓRIA DE CÁLCULO'!$F:$W,5,FALSE)))</f>
        <v/>
      </c>
      <c r="G254" s="2" t="str">
        <f ca="1">IF(OR(ISBLANK($E254),$E254="Total Geral"),"",IF(LEN($E254)&lt;6,"",VLOOKUP($E254,'[1]MEMÓRIA DE CÁLCULO'!$F:$W,3,FALSE)))</f>
        <v/>
      </c>
      <c r="H254" s="2" t="str">
        <f ca="1">IF(OR(ISBLANK($E254),$E254="Total Geral"),"",IF(LEN($E254)&lt;6,"",VLOOKUP($E254,'[1]MEMÓRIA DE CÁLCULO'!$F:$W,4,FALSE)))</f>
        <v/>
      </c>
      <c r="I254" s="3" t="str">
        <f ca="1">IF(OR(ISBLANK($E254),$E254="Total Geral"),"",IF(LEN($E254)&lt;6,"",VLOOKUP($E254,'[1]MEMÓRIA DE CÁLCULO'!$F:$W,2,FALSE)))</f>
        <v/>
      </c>
      <c r="J254" s="3" t="str">
        <f ca="1">IF(OR(ISBLANK($E254),$E254="Total Geral"),"",IF(LEN($E254)&lt;6,"",VLOOKUP($E254,'[1]MEMÓRIA DE CÁLCULO'!$F:$W,17,FALSE)))</f>
        <v/>
      </c>
      <c r="K254" s="36" t="str">
        <f ca="1">IF(OR(ISBLANK($E254),$E254="Total Geral"),"",IF(LEN($E254)&lt;6,"",VLOOKUP($E254,'[1]MEMÓRIA DE CÁLCULO'!$F:$W,18,FALSE)))</f>
        <v/>
      </c>
      <c r="L254" s="37" t="str">
        <f ca="1">IF(OR(ISBLANK($E254),$E254="Total Geral"),"",IF(LEN($E254)&lt;6,"",VLOOKUP($E254,'[1]MEMÓRIA DE CÁLCULO'!$F:$AB,20,FALSE)))</f>
        <v/>
      </c>
      <c r="M254" s="37" t="str">
        <f ca="1">IF(OR(ISBLANK($E254),$E254="Total Geral"),"",IF(LEN($E254)&lt;6,"",VLOOKUP($E254,'[1]MEMÓRIA DE CÁLCULO'!$F:$AB,21,FALSE)))</f>
        <v/>
      </c>
      <c r="N254" s="38" t="str">
        <f ca="1">IF($E254="","",IF($E254="Total Geral",SUM(OFFSET(N254,-1,0):$N$25)/3,VLOOKUP($E254,'[1]MEMÓRIA DE CÁLCULO'!$F:$AB,22,FALSE)))</f>
        <v/>
      </c>
      <c r="O254" s="38" t="str">
        <f ca="1">IF($E254="","",IF($E254="Total Geral",SUM(OFFSET(O254,-1,0):$O$25)/3,VLOOKUP($E254,'[1]MEMÓRIA DE CÁLCULO'!$F:$AB,23,FALSE)))</f>
        <v/>
      </c>
      <c r="V254" s="3">
        <f>IF(ISBLANK($B254),0,COUNTIFS('[1]MEMÓRIA DE CÁLCULO'!$F:$F,'PLANILHA ORÇ.'!$B254))</f>
        <v>0</v>
      </c>
    </row>
    <row r="255" spans="2:22" x14ac:dyDescent="0.25">
      <c r="B255"/>
      <c r="E255" s="2" t="str">
        <f t="shared" ca="1" si="4"/>
        <v/>
      </c>
      <c r="F255" s="35" t="str">
        <f ca="1">IF(OR($E255="",$E255="Total Geral"),"",IF(LEN($E255)&lt;6,VLOOKUP($E255,'[1]MEMÓRIA DE CÁLCULO'!$F:$W,2,FALSE),VLOOKUP($E255,'[1]MEMÓRIA DE CÁLCULO'!$F:$W,5,FALSE)))</f>
        <v/>
      </c>
      <c r="G255" s="2" t="str">
        <f ca="1">IF(OR(ISBLANK($E255),$E255="Total Geral"),"",IF(LEN($E255)&lt;6,"",VLOOKUP($E255,'[1]MEMÓRIA DE CÁLCULO'!$F:$W,3,FALSE)))</f>
        <v/>
      </c>
      <c r="H255" s="2" t="str">
        <f ca="1">IF(OR(ISBLANK($E255),$E255="Total Geral"),"",IF(LEN($E255)&lt;6,"",VLOOKUP($E255,'[1]MEMÓRIA DE CÁLCULO'!$F:$W,4,FALSE)))</f>
        <v/>
      </c>
      <c r="I255" s="3" t="str">
        <f ca="1">IF(OR(ISBLANK($E255),$E255="Total Geral"),"",IF(LEN($E255)&lt;6,"",VLOOKUP($E255,'[1]MEMÓRIA DE CÁLCULO'!$F:$W,2,FALSE)))</f>
        <v/>
      </c>
      <c r="J255" s="3" t="str">
        <f ca="1">IF(OR(ISBLANK($E255),$E255="Total Geral"),"",IF(LEN($E255)&lt;6,"",VLOOKUP($E255,'[1]MEMÓRIA DE CÁLCULO'!$F:$W,17,FALSE)))</f>
        <v/>
      </c>
      <c r="K255" s="36" t="str">
        <f ca="1">IF(OR(ISBLANK($E255),$E255="Total Geral"),"",IF(LEN($E255)&lt;6,"",VLOOKUP($E255,'[1]MEMÓRIA DE CÁLCULO'!$F:$W,18,FALSE)))</f>
        <v/>
      </c>
      <c r="L255" s="37" t="str">
        <f ca="1">IF(OR(ISBLANK($E255),$E255="Total Geral"),"",IF(LEN($E255)&lt;6,"",VLOOKUP($E255,'[1]MEMÓRIA DE CÁLCULO'!$F:$AB,20,FALSE)))</f>
        <v/>
      </c>
      <c r="M255" s="37" t="str">
        <f ca="1">IF(OR(ISBLANK($E255),$E255="Total Geral"),"",IF(LEN($E255)&lt;6,"",VLOOKUP($E255,'[1]MEMÓRIA DE CÁLCULO'!$F:$AB,21,FALSE)))</f>
        <v/>
      </c>
      <c r="N255" s="38" t="str">
        <f ca="1">IF($E255="","",IF($E255="Total Geral",SUM(OFFSET(N255,-1,0):$N$25)/3,VLOOKUP($E255,'[1]MEMÓRIA DE CÁLCULO'!$F:$AB,22,FALSE)))</f>
        <v/>
      </c>
      <c r="O255" s="38" t="str">
        <f ca="1">IF($E255="","",IF($E255="Total Geral",SUM(OFFSET(O255,-1,0):$O$25)/3,VLOOKUP($E255,'[1]MEMÓRIA DE CÁLCULO'!$F:$AB,23,FALSE)))</f>
        <v/>
      </c>
      <c r="V255" s="3">
        <f>IF(ISBLANK($B255),0,COUNTIFS('[1]MEMÓRIA DE CÁLCULO'!$F:$F,'PLANILHA ORÇ.'!$B255))</f>
        <v>0</v>
      </c>
    </row>
    <row r="256" spans="2:22" x14ac:dyDescent="0.25">
      <c r="B256"/>
      <c r="E256" s="2" t="str">
        <f t="shared" ca="1" si="4"/>
        <v/>
      </c>
      <c r="F256" s="35" t="str">
        <f ca="1">IF(OR($E256="",$E256="Total Geral"),"",IF(LEN($E256)&lt;6,VLOOKUP($E256,'[1]MEMÓRIA DE CÁLCULO'!$F:$W,2,FALSE),VLOOKUP($E256,'[1]MEMÓRIA DE CÁLCULO'!$F:$W,5,FALSE)))</f>
        <v/>
      </c>
      <c r="G256" s="2" t="str">
        <f ca="1">IF(OR(ISBLANK($E256),$E256="Total Geral"),"",IF(LEN($E256)&lt;6,"",VLOOKUP($E256,'[1]MEMÓRIA DE CÁLCULO'!$F:$W,3,FALSE)))</f>
        <v/>
      </c>
      <c r="H256" s="2" t="str">
        <f ca="1">IF(OR(ISBLANK($E256),$E256="Total Geral"),"",IF(LEN($E256)&lt;6,"",VLOOKUP($E256,'[1]MEMÓRIA DE CÁLCULO'!$F:$W,4,FALSE)))</f>
        <v/>
      </c>
      <c r="I256" s="3" t="str">
        <f ca="1">IF(OR(ISBLANK($E256),$E256="Total Geral"),"",IF(LEN($E256)&lt;6,"",VLOOKUP($E256,'[1]MEMÓRIA DE CÁLCULO'!$F:$W,2,FALSE)))</f>
        <v/>
      </c>
      <c r="J256" s="3" t="str">
        <f ca="1">IF(OR(ISBLANK($E256),$E256="Total Geral"),"",IF(LEN($E256)&lt;6,"",VLOOKUP($E256,'[1]MEMÓRIA DE CÁLCULO'!$F:$W,17,FALSE)))</f>
        <v/>
      </c>
      <c r="K256" s="36" t="str">
        <f ca="1">IF(OR(ISBLANK($E256),$E256="Total Geral"),"",IF(LEN($E256)&lt;6,"",VLOOKUP($E256,'[1]MEMÓRIA DE CÁLCULO'!$F:$W,18,FALSE)))</f>
        <v/>
      </c>
      <c r="L256" s="37" t="str">
        <f ca="1">IF(OR(ISBLANK($E256),$E256="Total Geral"),"",IF(LEN($E256)&lt;6,"",VLOOKUP($E256,'[1]MEMÓRIA DE CÁLCULO'!$F:$AB,20,FALSE)))</f>
        <v/>
      </c>
      <c r="M256" s="37" t="str">
        <f ca="1">IF(OR(ISBLANK($E256),$E256="Total Geral"),"",IF(LEN($E256)&lt;6,"",VLOOKUP($E256,'[1]MEMÓRIA DE CÁLCULO'!$F:$AB,21,FALSE)))</f>
        <v/>
      </c>
      <c r="N256" s="38" t="str">
        <f ca="1">IF($E256="","",IF($E256="Total Geral",SUM(OFFSET(N256,-1,0):$N$25)/3,VLOOKUP($E256,'[1]MEMÓRIA DE CÁLCULO'!$F:$AB,22,FALSE)))</f>
        <v/>
      </c>
      <c r="O256" s="38" t="str">
        <f ca="1">IF($E256="","",IF($E256="Total Geral",SUM(OFFSET(O256,-1,0):$O$25)/3,VLOOKUP($E256,'[1]MEMÓRIA DE CÁLCULO'!$F:$AB,23,FALSE)))</f>
        <v/>
      </c>
      <c r="V256" s="3">
        <f>IF(ISBLANK($B256),0,COUNTIFS('[1]MEMÓRIA DE CÁLCULO'!$F:$F,'PLANILHA ORÇ.'!$B256))</f>
        <v>0</v>
      </c>
    </row>
    <row r="257" spans="2:22" x14ac:dyDescent="0.25">
      <c r="B257"/>
      <c r="E257" s="2" t="str">
        <f t="shared" ca="1" si="4"/>
        <v/>
      </c>
      <c r="F257" s="35" t="str">
        <f ca="1">IF(OR($E257="",$E257="Total Geral"),"",IF(LEN($E257)&lt;6,VLOOKUP($E257,'[1]MEMÓRIA DE CÁLCULO'!$F:$W,2,FALSE),VLOOKUP($E257,'[1]MEMÓRIA DE CÁLCULO'!$F:$W,5,FALSE)))</f>
        <v/>
      </c>
      <c r="G257" s="2" t="str">
        <f ca="1">IF(OR(ISBLANK($E257),$E257="Total Geral"),"",IF(LEN($E257)&lt;6,"",VLOOKUP($E257,'[1]MEMÓRIA DE CÁLCULO'!$F:$W,3,FALSE)))</f>
        <v/>
      </c>
      <c r="H257" s="2" t="str">
        <f ca="1">IF(OR(ISBLANK($E257),$E257="Total Geral"),"",IF(LEN($E257)&lt;6,"",VLOOKUP($E257,'[1]MEMÓRIA DE CÁLCULO'!$F:$W,4,FALSE)))</f>
        <v/>
      </c>
      <c r="I257" s="3" t="str">
        <f ca="1">IF(OR(ISBLANK($E257),$E257="Total Geral"),"",IF(LEN($E257)&lt;6,"",VLOOKUP($E257,'[1]MEMÓRIA DE CÁLCULO'!$F:$W,2,FALSE)))</f>
        <v/>
      </c>
      <c r="J257" s="3" t="str">
        <f ca="1">IF(OR(ISBLANK($E257),$E257="Total Geral"),"",IF(LEN($E257)&lt;6,"",VLOOKUP($E257,'[1]MEMÓRIA DE CÁLCULO'!$F:$W,17,FALSE)))</f>
        <v/>
      </c>
      <c r="K257" s="36" t="str">
        <f ca="1">IF(OR(ISBLANK($E257),$E257="Total Geral"),"",IF(LEN($E257)&lt;6,"",VLOOKUP($E257,'[1]MEMÓRIA DE CÁLCULO'!$F:$W,18,FALSE)))</f>
        <v/>
      </c>
      <c r="L257" s="37" t="str">
        <f ca="1">IF(OR(ISBLANK($E257),$E257="Total Geral"),"",IF(LEN($E257)&lt;6,"",VLOOKUP($E257,'[1]MEMÓRIA DE CÁLCULO'!$F:$AB,20,FALSE)))</f>
        <v/>
      </c>
      <c r="M257" s="37" t="str">
        <f ca="1">IF(OR(ISBLANK($E257),$E257="Total Geral"),"",IF(LEN($E257)&lt;6,"",VLOOKUP($E257,'[1]MEMÓRIA DE CÁLCULO'!$F:$AB,21,FALSE)))</f>
        <v/>
      </c>
      <c r="N257" s="38" t="str">
        <f ca="1">IF($E257="","",IF($E257="Total Geral",SUM(OFFSET(N257,-1,0):$N$25)/3,VLOOKUP($E257,'[1]MEMÓRIA DE CÁLCULO'!$F:$AB,22,FALSE)))</f>
        <v/>
      </c>
      <c r="O257" s="38" t="str">
        <f ca="1">IF($E257="","",IF($E257="Total Geral",SUM(OFFSET(O257,-1,0):$O$25)/3,VLOOKUP($E257,'[1]MEMÓRIA DE CÁLCULO'!$F:$AB,23,FALSE)))</f>
        <v/>
      </c>
      <c r="V257" s="3">
        <f>IF(ISBLANK($B257),0,COUNTIFS('[1]MEMÓRIA DE CÁLCULO'!$F:$F,'PLANILHA ORÇ.'!$B257))</f>
        <v>0</v>
      </c>
    </row>
    <row r="258" spans="2:22" x14ac:dyDescent="0.25">
      <c r="B258"/>
      <c r="E258" s="2" t="str">
        <f t="shared" ca="1" si="4"/>
        <v/>
      </c>
      <c r="F258" s="35" t="str">
        <f ca="1">IF(OR($E258="",$E258="Total Geral"),"",IF(LEN($E258)&lt;6,VLOOKUP($E258,'[1]MEMÓRIA DE CÁLCULO'!$F:$W,2,FALSE),VLOOKUP($E258,'[1]MEMÓRIA DE CÁLCULO'!$F:$W,5,FALSE)))</f>
        <v/>
      </c>
      <c r="G258" s="2" t="str">
        <f ca="1">IF(OR(ISBLANK($E258),$E258="Total Geral"),"",IF(LEN($E258)&lt;6,"",VLOOKUP($E258,'[1]MEMÓRIA DE CÁLCULO'!$F:$W,3,FALSE)))</f>
        <v/>
      </c>
      <c r="H258" s="2" t="str">
        <f ca="1">IF(OR(ISBLANK($E258),$E258="Total Geral"),"",IF(LEN($E258)&lt;6,"",VLOOKUP($E258,'[1]MEMÓRIA DE CÁLCULO'!$F:$W,4,FALSE)))</f>
        <v/>
      </c>
      <c r="I258" s="3" t="str">
        <f ca="1">IF(OR(ISBLANK($E258),$E258="Total Geral"),"",IF(LEN($E258)&lt;6,"",VLOOKUP($E258,'[1]MEMÓRIA DE CÁLCULO'!$F:$W,2,FALSE)))</f>
        <v/>
      </c>
      <c r="J258" s="3" t="str">
        <f ca="1">IF(OR(ISBLANK($E258),$E258="Total Geral"),"",IF(LEN($E258)&lt;6,"",VLOOKUP($E258,'[1]MEMÓRIA DE CÁLCULO'!$F:$W,17,FALSE)))</f>
        <v/>
      </c>
      <c r="K258" s="36" t="str">
        <f ca="1">IF(OR(ISBLANK($E258),$E258="Total Geral"),"",IF(LEN($E258)&lt;6,"",VLOOKUP($E258,'[1]MEMÓRIA DE CÁLCULO'!$F:$W,18,FALSE)))</f>
        <v/>
      </c>
      <c r="L258" s="37" t="str">
        <f ca="1">IF(OR(ISBLANK($E258),$E258="Total Geral"),"",IF(LEN($E258)&lt;6,"",VLOOKUP($E258,'[1]MEMÓRIA DE CÁLCULO'!$F:$AB,20,FALSE)))</f>
        <v/>
      </c>
      <c r="M258" s="37" t="str">
        <f ca="1">IF(OR(ISBLANK($E258),$E258="Total Geral"),"",IF(LEN($E258)&lt;6,"",VLOOKUP($E258,'[1]MEMÓRIA DE CÁLCULO'!$F:$AB,21,FALSE)))</f>
        <v/>
      </c>
      <c r="N258" s="38">
        <f ca="1">SUM(N25:N254)/3</f>
        <v>0</v>
      </c>
      <c r="O258" s="38">
        <f ca="1">SUM(O25:O254)/3</f>
        <v>0</v>
      </c>
      <c r="V258" s="3">
        <f>IF(ISBLANK($B258),0,COUNTIFS('[1]MEMÓRIA DE CÁLCULO'!$F:$F,'PLANILHA ORÇ.'!$B258))</f>
        <v>0</v>
      </c>
    </row>
    <row r="259" spans="2:22" x14ac:dyDescent="0.25">
      <c r="B259"/>
      <c r="E259" s="2" t="str">
        <f t="shared" ca="1" si="4"/>
        <v/>
      </c>
      <c r="F259" s="35" t="str">
        <f ca="1">IF(OR($E259="",$E259="Total Geral"),"",IF(LEN($E259)&lt;6,VLOOKUP($E259,'[1]MEMÓRIA DE CÁLCULO'!$F:$W,2,FALSE),VLOOKUP($E259,'[1]MEMÓRIA DE CÁLCULO'!$F:$W,5,FALSE)))</f>
        <v/>
      </c>
      <c r="G259" s="2" t="str">
        <f ca="1">IF(OR(ISBLANK($E259),$E259="Total Geral"),"",IF(LEN($E259)&lt;6,"",VLOOKUP($E259,'[1]MEMÓRIA DE CÁLCULO'!$F:$W,3,FALSE)))</f>
        <v/>
      </c>
      <c r="H259" s="2" t="str">
        <f ca="1">IF(OR(ISBLANK($E259),$E259="Total Geral"),"",IF(LEN($E259)&lt;6,"",VLOOKUP($E259,'[1]MEMÓRIA DE CÁLCULO'!$F:$W,4,FALSE)))</f>
        <v/>
      </c>
      <c r="I259" s="3" t="str">
        <f ca="1">IF(OR(ISBLANK($E259),$E259="Total Geral"),"",IF(LEN($E259)&lt;6,"",VLOOKUP($E259,'[1]MEMÓRIA DE CÁLCULO'!$F:$W,2,FALSE)))</f>
        <v/>
      </c>
      <c r="J259" s="3" t="str">
        <f ca="1">IF(OR(ISBLANK($E259),$E259="Total Geral"),"",IF(LEN($E259)&lt;6,"",VLOOKUP($E259,'[1]MEMÓRIA DE CÁLCULO'!$F:$W,17,FALSE)))</f>
        <v/>
      </c>
      <c r="K259" s="36" t="str">
        <f ca="1">IF(OR(ISBLANK($E259),$E259="Total Geral"),"",IF(LEN($E259)&lt;6,"",VLOOKUP($E259,'[1]MEMÓRIA DE CÁLCULO'!$F:$W,18,FALSE)))</f>
        <v/>
      </c>
      <c r="L259" s="37" t="str">
        <f ca="1">IF(OR(ISBLANK($E259),$E259="Total Geral"),"",IF(LEN($E259)&lt;6,"",VLOOKUP($E259,'[1]MEMÓRIA DE CÁLCULO'!$F:$AB,20,FALSE)))</f>
        <v/>
      </c>
      <c r="M259" s="37" t="str">
        <f ca="1">IF(OR(ISBLANK($E259),$E259="Total Geral"),"",IF(LEN($E259)&lt;6,"",VLOOKUP($E259,'[1]MEMÓRIA DE CÁLCULO'!$F:$AB,21,FALSE)))</f>
        <v/>
      </c>
      <c r="N259" s="38" t="str">
        <f ca="1">IF($E259="","",IF($E259="Total Geral",SUM(OFFSET(N259,-1,0):$N$25)/3,VLOOKUP($E259,'[1]MEMÓRIA DE CÁLCULO'!$F:$AB,22,FALSE)))</f>
        <v/>
      </c>
      <c r="O259" s="38" t="str">
        <f ca="1">IF($E259="","",IF($E259="Total Geral",SUM(OFFSET(O259,-1,0):$O$25)/3,VLOOKUP($E259,'[1]MEMÓRIA DE CÁLCULO'!$F:$AB,23,FALSE)))</f>
        <v/>
      </c>
      <c r="V259" s="3">
        <f>IF(ISBLANK($B259),0,COUNTIFS('[1]MEMÓRIA DE CÁLCULO'!$F:$F,'PLANILHA ORÇ.'!$B259))</f>
        <v>0</v>
      </c>
    </row>
    <row r="260" spans="2:22" x14ac:dyDescent="0.25">
      <c r="B260"/>
      <c r="E260" s="2" t="str">
        <f t="shared" ca="1" si="4"/>
        <v/>
      </c>
      <c r="F260" s="35" t="str">
        <f ca="1">IF(OR($E260="",$E260="Total Geral"),"",IF(LEN($E260)&lt;6,VLOOKUP($E260,'[1]MEMÓRIA DE CÁLCULO'!$F:$W,2,FALSE),VLOOKUP($E260,'[1]MEMÓRIA DE CÁLCULO'!$F:$W,5,FALSE)))</f>
        <v/>
      </c>
      <c r="G260" s="2" t="str">
        <f ca="1">IF(OR(ISBLANK($E260),$E260="Total Geral"),"",IF(LEN($E260)&lt;6,"",VLOOKUP($E260,'[1]MEMÓRIA DE CÁLCULO'!$F:$W,3,FALSE)))</f>
        <v/>
      </c>
      <c r="H260" s="2" t="str">
        <f ca="1">IF(OR(ISBLANK($E260),$E260="Total Geral"),"",IF(LEN($E260)&lt;6,"",VLOOKUP($E260,'[1]MEMÓRIA DE CÁLCULO'!$F:$W,4,FALSE)))</f>
        <v/>
      </c>
      <c r="I260" s="3" t="str">
        <f ca="1">IF(OR(ISBLANK($E260),$E260="Total Geral"),"",IF(LEN($E260)&lt;6,"",VLOOKUP($E260,'[1]MEMÓRIA DE CÁLCULO'!$F:$W,2,FALSE)))</f>
        <v/>
      </c>
      <c r="J260" s="3" t="str">
        <f ca="1">IF(OR(ISBLANK($E260),$E260="Total Geral"),"",IF(LEN($E260)&lt;6,"",VLOOKUP($E260,'[1]MEMÓRIA DE CÁLCULO'!$F:$W,17,FALSE)))</f>
        <v/>
      </c>
      <c r="K260" s="36" t="str">
        <f ca="1">IF(OR(ISBLANK($E260),$E260="Total Geral"),"",IF(LEN($E260)&lt;6,"",VLOOKUP($E260,'[1]MEMÓRIA DE CÁLCULO'!$F:$W,18,FALSE)))</f>
        <v/>
      </c>
      <c r="L260" s="37" t="str">
        <f ca="1">IF(OR(ISBLANK($E260),$E260="Total Geral"),"",IF(LEN($E260)&lt;6,"",VLOOKUP($E260,'[1]MEMÓRIA DE CÁLCULO'!$F:$AB,20,FALSE)))</f>
        <v/>
      </c>
      <c r="M260" s="37" t="str">
        <f ca="1">IF(OR(ISBLANK($E260),$E260="Total Geral"),"",IF(LEN($E260)&lt;6,"",VLOOKUP($E260,'[1]MEMÓRIA DE CÁLCULO'!$F:$AB,21,FALSE)))</f>
        <v/>
      </c>
      <c r="N260" s="38" t="str">
        <f ca="1">IF($E260="","",IF($E260="Total Geral",SUM(OFFSET(N260,-1,0):$N$25)/3,VLOOKUP($E260,'[1]MEMÓRIA DE CÁLCULO'!$F:$AB,22,FALSE)))</f>
        <v/>
      </c>
      <c r="O260" s="38" t="str">
        <f ca="1">IF($E260="","",IF($E260="Total Geral",SUM(OFFSET(O260,-1,0):$O$25)/3,VLOOKUP($E260,'[1]MEMÓRIA DE CÁLCULO'!$F:$AB,23,FALSE)))</f>
        <v/>
      </c>
      <c r="V260" s="3">
        <f>IF(ISBLANK($B260),0,COUNTIFS('[1]MEMÓRIA DE CÁLCULO'!$F:$F,'PLANILHA ORÇ.'!$B260))</f>
        <v>0</v>
      </c>
    </row>
    <row r="261" spans="2:22" x14ac:dyDescent="0.25">
      <c r="B261"/>
      <c r="E261" s="2" t="str">
        <f t="shared" ca="1" si="4"/>
        <v/>
      </c>
      <c r="F261" s="35" t="str">
        <f ca="1">IF(OR($E261="",$E261="Total Geral"),"",IF(LEN($E261)&lt;6,VLOOKUP($E261,'[1]MEMÓRIA DE CÁLCULO'!$F:$W,2,FALSE),VLOOKUP($E261,'[1]MEMÓRIA DE CÁLCULO'!$F:$W,5,FALSE)))</f>
        <v/>
      </c>
      <c r="G261" s="2" t="str">
        <f ca="1">IF(OR(ISBLANK($E261),$E261="Total Geral"),"",IF(LEN($E261)&lt;6,"",VLOOKUP($E261,'[1]MEMÓRIA DE CÁLCULO'!$F:$W,3,FALSE)))</f>
        <v/>
      </c>
      <c r="H261" s="2" t="str">
        <f ca="1">IF(OR(ISBLANK($E261),$E261="Total Geral"),"",IF(LEN($E261)&lt;6,"",VLOOKUP($E261,'[1]MEMÓRIA DE CÁLCULO'!$F:$W,4,FALSE)))</f>
        <v/>
      </c>
      <c r="I261" s="3" t="str">
        <f ca="1">IF(OR(ISBLANK($E261),$E261="Total Geral"),"",IF(LEN($E261)&lt;6,"",VLOOKUP($E261,'[1]MEMÓRIA DE CÁLCULO'!$F:$W,2,FALSE)))</f>
        <v/>
      </c>
      <c r="J261" s="3" t="str">
        <f ca="1">IF(OR(ISBLANK($E261),$E261="Total Geral"),"",IF(LEN($E261)&lt;6,"",VLOOKUP($E261,'[1]MEMÓRIA DE CÁLCULO'!$F:$W,17,FALSE)))</f>
        <v/>
      </c>
      <c r="K261" s="36" t="str">
        <f ca="1">IF(OR(ISBLANK($E261),$E261="Total Geral"),"",IF(LEN($E261)&lt;6,"",VLOOKUP($E261,'[1]MEMÓRIA DE CÁLCULO'!$F:$W,18,FALSE)))</f>
        <v/>
      </c>
      <c r="L261" s="37" t="str">
        <f ca="1">IF(OR(ISBLANK($E261),$E261="Total Geral"),"",IF(LEN($E261)&lt;6,"",VLOOKUP($E261,'[1]MEMÓRIA DE CÁLCULO'!$F:$AB,20,FALSE)))</f>
        <v/>
      </c>
      <c r="M261" s="37" t="str">
        <f ca="1">IF(OR(ISBLANK($E261),$E261="Total Geral"),"",IF(LEN($E261)&lt;6,"",VLOOKUP($E261,'[1]MEMÓRIA DE CÁLCULO'!$F:$AB,21,FALSE)))</f>
        <v/>
      </c>
      <c r="N261" s="38" t="str">
        <f ca="1">IF($E261="","",IF($E261="Total Geral",SUM(OFFSET(N261,-1,0):$N$25)/3,VLOOKUP($E261,'[1]MEMÓRIA DE CÁLCULO'!$F:$AB,22,FALSE)))</f>
        <v/>
      </c>
      <c r="O261" s="38" t="str">
        <f ca="1">IF($E261="","",IF($E261="Total Geral",SUM(OFFSET(O261,-1,0):$O$25)/3,VLOOKUP($E261,'[1]MEMÓRIA DE CÁLCULO'!$F:$AB,23,FALSE)))</f>
        <v/>
      </c>
      <c r="V261" s="3">
        <f>IF(ISBLANK($B261),0,COUNTIFS('[1]MEMÓRIA DE CÁLCULO'!$F:$F,'PLANILHA ORÇ.'!$B261))</f>
        <v>0</v>
      </c>
    </row>
    <row r="262" spans="2:22" x14ac:dyDescent="0.25">
      <c r="B262"/>
      <c r="E262" s="2" t="str">
        <f t="shared" ca="1" si="4"/>
        <v/>
      </c>
      <c r="F262" s="35" t="str">
        <f ca="1">IF(OR($E262="",$E262="Total Geral"),"",IF(LEN($E262)&lt;6,VLOOKUP($E262,'[1]MEMÓRIA DE CÁLCULO'!$F:$W,2,FALSE),VLOOKUP($E262,'[1]MEMÓRIA DE CÁLCULO'!$F:$W,5,FALSE)))</f>
        <v/>
      </c>
      <c r="G262" s="2" t="str">
        <f ca="1">IF(OR(ISBLANK($E262),$E262="Total Geral"),"",IF(LEN($E262)&lt;6,"",VLOOKUP($E262,'[1]MEMÓRIA DE CÁLCULO'!$F:$W,3,FALSE)))</f>
        <v/>
      </c>
      <c r="H262" s="2" t="str">
        <f ca="1">IF(OR(ISBLANK($E262),$E262="Total Geral"),"",IF(LEN($E262)&lt;6,"",VLOOKUP($E262,'[1]MEMÓRIA DE CÁLCULO'!$F:$W,4,FALSE)))</f>
        <v/>
      </c>
      <c r="I262" s="3" t="str">
        <f ca="1">IF(OR(ISBLANK($E262),$E262="Total Geral"),"",IF(LEN($E262)&lt;6,"",VLOOKUP($E262,'[1]MEMÓRIA DE CÁLCULO'!$F:$W,2,FALSE)))</f>
        <v/>
      </c>
      <c r="J262" s="3" t="str">
        <f ca="1">IF(OR(ISBLANK($E262),$E262="Total Geral"),"",IF(LEN($E262)&lt;6,"",VLOOKUP($E262,'[1]MEMÓRIA DE CÁLCULO'!$F:$W,17,FALSE)))</f>
        <v/>
      </c>
      <c r="K262" s="36" t="str">
        <f ca="1">IF(OR(ISBLANK($E262),$E262="Total Geral"),"",IF(LEN($E262)&lt;6,"",VLOOKUP($E262,'[1]MEMÓRIA DE CÁLCULO'!$F:$W,18,FALSE)))</f>
        <v/>
      </c>
      <c r="L262" s="37" t="str">
        <f ca="1">IF(OR(ISBLANK($E262),$E262="Total Geral"),"",IF(LEN($E262)&lt;6,"",VLOOKUP($E262,'[1]MEMÓRIA DE CÁLCULO'!$F:$AB,20,FALSE)))</f>
        <v/>
      </c>
      <c r="M262" s="37" t="str">
        <f ca="1">IF(OR(ISBLANK($E262),$E262="Total Geral"),"",IF(LEN($E262)&lt;6,"",VLOOKUP($E262,'[1]MEMÓRIA DE CÁLCULO'!$F:$AB,21,FALSE)))</f>
        <v/>
      </c>
      <c r="N262" s="38" t="str">
        <f ca="1">IF($E262="","",IF($E262="Total Geral",SUM(OFFSET(N262,-1,0):$N$25)/3,VLOOKUP($E262,'[1]MEMÓRIA DE CÁLCULO'!$F:$AB,22,FALSE)))</f>
        <v/>
      </c>
      <c r="O262" s="38" t="str">
        <f ca="1">IF($E262="","",IF($E262="Total Geral",SUM(OFFSET(O262,-1,0):$O$25)/3,VLOOKUP($E262,'[1]MEMÓRIA DE CÁLCULO'!$F:$AB,23,FALSE)))</f>
        <v/>
      </c>
      <c r="V262" s="3">
        <f>IF(ISBLANK($B262),0,COUNTIFS('[1]MEMÓRIA DE CÁLCULO'!$F:$F,'PLANILHA ORÇ.'!$B262))</f>
        <v>0</v>
      </c>
    </row>
    <row r="263" spans="2:22" x14ac:dyDescent="0.25">
      <c r="B263"/>
      <c r="E263" s="2" t="str">
        <f t="shared" ca="1" si="4"/>
        <v/>
      </c>
      <c r="F263" s="35" t="str">
        <f ca="1">IF(OR($E263="",$E263="Total Geral"),"",IF(LEN($E263)&lt;6,VLOOKUP($E263,'[1]MEMÓRIA DE CÁLCULO'!$F:$W,2,FALSE),VLOOKUP($E263,'[1]MEMÓRIA DE CÁLCULO'!$F:$W,5,FALSE)))</f>
        <v/>
      </c>
      <c r="G263" s="2" t="str">
        <f ca="1">IF(OR(ISBLANK($E263),$E263="Total Geral"),"",IF(LEN($E263)&lt;6,"",VLOOKUP($E263,'[1]MEMÓRIA DE CÁLCULO'!$F:$W,3,FALSE)))</f>
        <v/>
      </c>
      <c r="H263" s="2" t="str">
        <f ca="1">IF(OR(ISBLANK($E263),$E263="Total Geral"),"",IF(LEN($E263)&lt;6,"",VLOOKUP($E263,'[1]MEMÓRIA DE CÁLCULO'!$F:$W,4,FALSE)))</f>
        <v/>
      </c>
      <c r="I263" s="3" t="str">
        <f ca="1">IF(OR(ISBLANK($E263),$E263="Total Geral"),"",IF(LEN($E263)&lt;6,"",VLOOKUP($E263,'[1]MEMÓRIA DE CÁLCULO'!$F:$W,2,FALSE)))</f>
        <v/>
      </c>
      <c r="J263" s="3" t="str">
        <f ca="1">IF(OR(ISBLANK($E263),$E263="Total Geral"),"",IF(LEN($E263)&lt;6,"",VLOOKUP($E263,'[1]MEMÓRIA DE CÁLCULO'!$F:$W,17,FALSE)))</f>
        <v/>
      </c>
      <c r="K263" s="36" t="str">
        <f ca="1">IF(OR(ISBLANK($E263),$E263="Total Geral"),"",IF(LEN($E263)&lt;6,"",VLOOKUP($E263,'[1]MEMÓRIA DE CÁLCULO'!$F:$W,18,FALSE)))</f>
        <v/>
      </c>
      <c r="L263" s="37" t="str">
        <f ca="1">IF(OR(ISBLANK($E263),$E263="Total Geral"),"",IF(LEN($E263)&lt;6,"",VLOOKUP($E263,'[1]MEMÓRIA DE CÁLCULO'!$F:$AB,20,FALSE)))</f>
        <v/>
      </c>
      <c r="M263" s="37" t="str">
        <f ca="1">IF(OR(ISBLANK($E263),$E263="Total Geral"),"",IF(LEN($E263)&lt;6,"",VLOOKUP($E263,'[1]MEMÓRIA DE CÁLCULO'!$F:$AB,21,FALSE)))</f>
        <v/>
      </c>
      <c r="N263" s="38" t="str">
        <f ca="1">IF($E263="","",IF($E263="Total Geral",SUM(OFFSET(N263,-1,0):$N$25)/3,VLOOKUP($E263,'[1]MEMÓRIA DE CÁLCULO'!$F:$AB,22,FALSE)))</f>
        <v/>
      </c>
      <c r="O263" s="38" t="str">
        <f ca="1">IF($E263="","",IF($E263="Total Geral",SUM(OFFSET(O263,-1,0):$O$25)/3,VLOOKUP($E263,'[1]MEMÓRIA DE CÁLCULO'!$F:$AB,23,FALSE)))</f>
        <v/>
      </c>
      <c r="V263" s="3">
        <f>IF(ISBLANK($B263),0,COUNTIFS('[1]MEMÓRIA DE CÁLCULO'!$F:$F,'PLANILHA ORÇ.'!$B263))</f>
        <v>0</v>
      </c>
    </row>
    <row r="264" spans="2:22" x14ac:dyDescent="0.25">
      <c r="B264"/>
      <c r="E264" s="2" t="str">
        <f t="shared" ca="1" si="4"/>
        <v/>
      </c>
      <c r="F264" s="35" t="str">
        <f ca="1">IF(OR($E264="",$E264="Total Geral"),"",IF(LEN($E264)&lt;6,VLOOKUP($E264,'[1]MEMÓRIA DE CÁLCULO'!$F:$W,2,FALSE),VLOOKUP($E264,'[1]MEMÓRIA DE CÁLCULO'!$F:$W,5,FALSE)))</f>
        <v/>
      </c>
      <c r="G264" s="2" t="str">
        <f ca="1">IF(OR(ISBLANK($E264),$E264="Total Geral"),"",IF(LEN($E264)&lt;6,"",VLOOKUP($E264,'[1]MEMÓRIA DE CÁLCULO'!$F:$W,3,FALSE)))</f>
        <v/>
      </c>
      <c r="H264" s="2" t="str">
        <f ca="1">IF(OR(ISBLANK($E264),$E264="Total Geral"),"",IF(LEN($E264)&lt;6,"",VLOOKUP($E264,'[1]MEMÓRIA DE CÁLCULO'!$F:$W,4,FALSE)))</f>
        <v/>
      </c>
      <c r="I264" s="3" t="str">
        <f ca="1">IF(OR(ISBLANK($E264),$E264="Total Geral"),"",IF(LEN($E264)&lt;6,"",VLOOKUP($E264,'[1]MEMÓRIA DE CÁLCULO'!$F:$W,2,FALSE)))</f>
        <v/>
      </c>
      <c r="J264" s="3" t="str">
        <f ca="1">IF(OR(ISBLANK($E264),$E264="Total Geral"),"",IF(LEN($E264)&lt;6,"",VLOOKUP($E264,'[1]MEMÓRIA DE CÁLCULO'!$F:$W,17,FALSE)))</f>
        <v/>
      </c>
      <c r="K264" s="36" t="str">
        <f ca="1">IF(OR(ISBLANK($E264),$E264="Total Geral"),"",IF(LEN($E264)&lt;6,"",VLOOKUP($E264,'[1]MEMÓRIA DE CÁLCULO'!$F:$W,18,FALSE)))</f>
        <v/>
      </c>
      <c r="L264" s="37" t="str">
        <f ca="1">IF(OR(ISBLANK($E264),$E264="Total Geral"),"",IF(LEN($E264)&lt;6,"",VLOOKUP($E264,'[1]MEMÓRIA DE CÁLCULO'!$F:$AB,20,FALSE)))</f>
        <v/>
      </c>
      <c r="M264" s="37" t="str">
        <f ca="1">IF(OR(ISBLANK($E264),$E264="Total Geral"),"",IF(LEN($E264)&lt;6,"",VLOOKUP($E264,'[1]MEMÓRIA DE CÁLCULO'!$F:$AB,21,FALSE)))</f>
        <v/>
      </c>
      <c r="N264" s="38" t="str">
        <f ca="1">IF($E264="","",IF($E264="Total Geral",SUM(OFFSET(N264,-1,0):$N$25)/3,VLOOKUP($E264,'[1]MEMÓRIA DE CÁLCULO'!$F:$AB,22,FALSE)))</f>
        <v/>
      </c>
      <c r="O264" s="38" t="str">
        <f ca="1">IF($E264="","",IF($E264="Total Geral",SUM(OFFSET(O264,-1,0):$O$25)/3,VLOOKUP($E264,'[1]MEMÓRIA DE CÁLCULO'!$F:$AB,23,FALSE)))</f>
        <v/>
      </c>
      <c r="V264" s="3">
        <f>IF(ISBLANK($B264),0,COUNTIFS('[1]MEMÓRIA DE CÁLCULO'!$F:$F,'PLANILHA ORÇ.'!$B264))</f>
        <v>0</v>
      </c>
    </row>
    <row r="265" spans="2:22" x14ac:dyDescent="0.25">
      <c r="B265"/>
      <c r="E265" s="2" t="str">
        <f t="shared" ca="1" si="4"/>
        <v/>
      </c>
      <c r="F265" s="35" t="str">
        <f ca="1">IF(OR($E265="",$E265="Total Geral"),"",IF(LEN($E265)&lt;6,VLOOKUP($E265,'[1]MEMÓRIA DE CÁLCULO'!$F:$W,2,FALSE),VLOOKUP($E265,'[1]MEMÓRIA DE CÁLCULO'!$F:$W,5,FALSE)))</f>
        <v/>
      </c>
      <c r="G265" s="2" t="str">
        <f ca="1">IF(OR(ISBLANK($E265),$E265="Total Geral"),"",IF(LEN($E265)&lt;6,"",VLOOKUP($E265,'[1]MEMÓRIA DE CÁLCULO'!$F:$W,3,FALSE)))</f>
        <v/>
      </c>
      <c r="H265" s="2" t="str">
        <f ca="1">IF(OR(ISBLANK($E265),$E265="Total Geral"),"",IF(LEN($E265)&lt;6,"",VLOOKUP($E265,'[1]MEMÓRIA DE CÁLCULO'!$F:$W,4,FALSE)))</f>
        <v/>
      </c>
      <c r="I265" s="3" t="str">
        <f ca="1">IF(OR(ISBLANK($E265),$E265="Total Geral"),"",IF(LEN($E265)&lt;6,"",VLOOKUP($E265,'[1]MEMÓRIA DE CÁLCULO'!$F:$W,2,FALSE)))</f>
        <v/>
      </c>
      <c r="J265" s="3" t="str">
        <f ca="1">IF(OR(ISBLANK($E265),$E265="Total Geral"),"",IF(LEN($E265)&lt;6,"",VLOOKUP($E265,'[1]MEMÓRIA DE CÁLCULO'!$F:$W,17,FALSE)))</f>
        <v/>
      </c>
      <c r="K265" s="36" t="str">
        <f ca="1">IF(OR(ISBLANK($E265),$E265="Total Geral"),"",IF(LEN($E265)&lt;6,"",VLOOKUP($E265,'[1]MEMÓRIA DE CÁLCULO'!$F:$W,18,FALSE)))</f>
        <v/>
      </c>
      <c r="L265" s="37" t="str">
        <f ca="1">IF(OR(ISBLANK($E265),$E265="Total Geral"),"",IF(LEN($E265)&lt;6,"",VLOOKUP($E265,'[1]MEMÓRIA DE CÁLCULO'!$F:$AB,20,FALSE)))</f>
        <v/>
      </c>
      <c r="M265" s="37" t="str">
        <f ca="1">IF(OR(ISBLANK($E265),$E265="Total Geral"),"",IF(LEN($E265)&lt;6,"",VLOOKUP($E265,'[1]MEMÓRIA DE CÁLCULO'!$F:$AB,21,FALSE)))</f>
        <v/>
      </c>
      <c r="N265" s="38" t="str">
        <f ca="1">IF($E265="","",IF($E265="Total Geral",SUM(OFFSET(N265,-1,0):$N$25)/3,VLOOKUP($E265,'[1]MEMÓRIA DE CÁLCULO'!$F:$AB,22,FALSE)))</f>
        <v/>
      </c>
      <c r="O265" s="38" t="str">
        <f ca="1">IF($E265="","",IF($E265="Total Geral",SUM(OFFSET(O265,-1,0):$O$25)/3,VLOOKUP($E265,'[1]MEMÓRIA DE CÁLCULO'!$F:$AB,23,FALSE)))</f>
        <v/>
      </c>
      <c r="V265" s="3">
        <f>IF(ISBLANK($B265),0,COUNTIFS('[1]MEMÓRIA DE CÁLCULO'!$F:$F,'PLANILHA ORÇ.'!$B265))</f>
        <v>0</v>
      </c>
    </row>
    <row r="266" spans="2:22" x14ac:dyDescent="0.25">
      <c r="B266"/>
      <c r="E266" s="2" t="str">
        <f t="shared" ca="1" si="4"/>
        <v/>
      </c>
      <c r="F266" s="35" t="str">
        <f ca="1">IF(OR($E266="",$E266="Total Geral"),"",IF(LEN($E266)&lt;6,VLOOKUP($E266,'[1]MEMÓRIA DE CÁLCULO'!$F:$W,2,FALSE),VLOOKUP($E266,'[1]MEMÓRIA DE CÁLCULO'!$F:$W,5,FALSE)))</f>
        <v/>
      </c>
      <c r="G266" s="2" t="str">
        <f ca="1">IF(OR(ISBLANK($E266),$E266="Total Geral"),"",IF(LEN($E266)&lt;6,"",VLOOKUP($E266,'[1]MEMÓRIA DE CÁLCULO'!$F:$W,3,FALSE)))</f>
        <v/>
      </c>
      <c r="H266" s="2" t="str">
        <f ca="1">IF(OR(ISBLANK($E266),$E266="Total Geral"),"",IF(LEN($E266)&lt;6,"",VLOOKUP($E266,'[1]MEMÓRIA DE CÁLCULO'!$F:$W,4,FALSE)))</f>
        <v/>
      </c>
      <c r="I266" s="3" t="str">
        <f ca="1">IF(OR(ISBLANK($E266),$E266="Total Geral"),"",IF(LEN($E266)&lt;6,"",VLOOKUP($E266,'[1]MEMÓRIA DE CÁLCULO'!$F:$W,2,FALSE)))</f>
        <v/>
      </c>
      <c r="J266" s="3" t="str">
        <f ca="1">IF(OR(ISBLANK($E266),$E266="Total Geral"),"",IF(LEN($E266)&lt;6,"",VLOOKUP($E266,'[1]MEMÓRIA DE CÁLCULO'!$F:$W,17,FALSE)))</f>
        <v/>
      </c>
      <c r="K266" s="36" t="str">
        <f ca="1">IF(OR(ISBLANK($E266),$E266="Total Geral"),"",IF(LEN($E266)&lt;6,"",VLOOKUP($E266,'[1]MEMÓRIA DE CÁLCULO'!$F:$W,18,FALSE)))</f>
        <v/>
      </c>
      <c r="L266" s="37" t="str">
        <f ca="1">IF(OR(ISBLANK($E266),$E266="Total Geral"),"",IF(LEN($E266)&lt;6,"",VLOOKUP($E266,'[1]MEMÓRIA DE CÁLCULO'!$F:$AB,20,FALSE)))</f>
        <v/>
      </c>
      <c r="M266" s="37" t="str">
        <f ca="1">IF(OR(ISBLANK($E266),$E266="Total Geral"),"",IF(LEN($E266)&lt;6,"",VLOOKUP($E266,'[1]MEMÓRIA DE CÁLCULO'!$F:$AB,21,FALSE)))</f>
        <v/>
      </c>
      <c r="N266" s="38" t="str">
        <f ca="1">IF($E266="","",IF($E266="Total Geral",SUM(OFFSET(N266,-1,0):$N$25)/3,VLOOKUP($E266,'[1]MEMÓRIA DE CÁLCULO'!$F:$AB,22,FALSE)))</f>
        <v/>
      </c>
      <c r="O266" s="38" t="str">
        <f ca="1">IF($E266="","",IF($E266="Total Geral",SUM(OFFSET(O266,-1,0):$O$25)/3,VLOOKUP($E266,'[1]MEMÓRIA DE CÁLCULO'!$F:$AB,23,FALSE)))</f>
        <v/>
      </c>
      <c r="V266" s="3">
        <f>IF(ISBLANK($B266),0,COUNTIFS('[1]MEMÓRIA DE CÁLCULO'!$F:$F,'PLANILHA ORÇ.'!$B266))</f>
        <v>0</v>
      </c>
    </row>
    <row r="267" spans="2:22" x14ac:dyDescent="0.25">
      <c r="B267"/>
      <c r="E267" s="2" t="str">
        <f t="shared" ca="1" si="4"/>
        <v/>
      </c>
      <c r="F267" s="35" t="str">
        <f ca="1">IF(OR($E267="",$E267="Total Geral"),"",IF(LEN($E267)&lt;6,VLOOKUP($E267,'[1]MEMÓRIA DE CÁLCULO'!$F:$W,2,FALSE),VLOOKUP($E267,'[1]MEMÓRIA DE CÁLCULO'!$F:$W,5,FALSE)))</f>
        <v/>
      </c>
      <c r="G267" s="2" t="str">
        <f ca="1">IF(OR(ISBLANK($E267),$E267="Total Geral"),"",IF(LEN($E267)&lt;6,"",VLOOKUP($E267,'[1]MEMÓRIA DE CÁLCULO'!$F:$W,3,FALSE)))</f>
        <v/>
      </c>
      <c r="H267" s="2" t="str">
        <f ca="1">IF(OR(ISBLANK($E267),$E267="Total Geral"),"",IF(LEN($E267)&lt;6,"",VLOOKUP($E267,'[1]MEMÓRIA DE CÁLCULO'!$F:$W,4,FALSE)))</f>
        <v/>
      </c>
      <c r="I267" s="3" t="str">
        <f ca="1">IF(OR(ISBLANK($E267),$E267="Total Geral"),"",IF(LEN($E267)&lt;6,"",VLOOKUP($E267,'[1]MEMÓRIA DE CÁLCULO'!$F:$W,2,FALSE)))</f>
        <v/>
      </c>
      <c r="J267" s="3" t="str">
        <f ca="1">IF(OR(ISBLANK($E267),$E267="Total Geral"),"",IF(LEN($E267)&lt;6,"",VLOOKUP($E267,'[1]MEMÓRIA DE CÁLCULO'!$F:$W,17,FALSE)))</f>
        <v/>
      </c>
      <c r="K267" s="36" t="str">
        <f ca="1">IF(OR(ISBLANK($E267),$E267="Total Geral"),"",IF(LEN($E267)&lt;6,"",VLOOKUP($E267,'[1]MEMÓRIA DE CÁLCULO'!$F:$W,18,FALSE)))</f>
        <v/>
      </c>
      <c r="L267" s="37" t="str">
        <f ca="1">IF(OR(ISBLANK($E267),$E267="Total Geral"),"",IF(LEN($E267)&lt;6,"",VLOOKUP($E267,'[1]MEMÓRIA DE CÁLCULO'!$F:$AB,20,FALSE)))</f>
        <v/>
      </c>
      <c r="M267" s="37" t="str">
        <f ca="1">IF(OR(ISBLANK($E267),$E267="Total Geral"),"",IF(LEN($E267)&lt;6,"",VLOOKUP($E267,'[1]MEMÓRIA DE CÁLCULO'!$F:$AB,21,FALSE)))</f>
        <v/>
      </c>
      <c r="N267" s="38" t="str">
        <f ca="1">IF($E267="","",IF($E267="Total Geral",SUM(OFFSET(N267,-1,0):$N$25)/3,VLOOKUP($E267,'[1]MEMÓRIA DE CÁLCULO'!$F:$AB,22,FALSE)))</f>
        <v/>
      </c>
      <c r="O267" s="38" t="str">
        <f ca="1">IF($E267="","",IF($E267="Total Geral",SUM(OFFSET(O267,-1,0):$O$25)/3,VLOOKUP($E267,'[1]MEMÓRIA DE CÁLCULO'!$F:$AB,23,FALSE)))</f>
        <v/>
      </c>
      <c r="V267" s="3">
        <f>IF(ISBLANK($B267),0,COUNTIFS('[1]MEMÓRIA DE CÁLCULO'!$F:$F,'PLANILHA ORÇ.'!$B267))</f>
        <v>0</v>
      </c>
    </row>
    <row r="268" spans="2:22" x14ac:dyDescent="0.25">
      <c r="B268"/>
      <c r="E268" s="2" t="str">
        <f t="shared" ca="1" si="4"/>
        <v/>
      </c>
      <c r="F268" s="35" t="str">
        <f ca="1">IF(OR($E268="",$E268="Total Geral"),"",IF(LEN($E268)&lt;6,VLOOKUP($E268,'[1]MEMÓRIA DE CÁLCULO'!$F:$W,2,FALSE),VLOOKUP($E268,'[1]MEMÓRIA DE CÁLCULO'!$F:$W,5,FALSE)))</f>
        <v/>
      </c>
      <c r="G268" s="2" t="str">
        <f ca="1">IF(OR(ISBLANK($E268),$E268="Total Geral"),"",IF(LEN($E268)&lt;6,"",VLOOKUP($E268,'[1]MEMÓRIA DE CÁLCULO'!$F:$W,3,FALSE)))</f>
        <v/>
      </c>
      <c r="H268" s="2" t="str">
        <f ca="1">IF(OR(ISBLANK($E268),$E268="Total Geral"),"",IF(LEN($E268)&lt;6,"",VLOOKUP($E268,'[1]MEMÓRIA DE CÁLCULO'!$F:$W,4,FALSE)))</f>
        <v/>
      </c>
      <c r="I268" s="3" t="str">
        <f ca="1">IF(OR(ISBLANK($E268),$E268="Total Geral"),"",IF(LEN($E268)&lt;6,"",VLOOKUP($E268,'[1]MEMÓRIA DE CÁLCULO'!$F:$W,2,FALSE)))</f>
        <v/>
      </c>
      <c r="J268" s="3" t="str">
        <f ca="1">IF(OR(ISBLANK($E268),$E268="Total Geral"),"",IF(LEN($E268)&lt;6,"",VLOOKUP($E268,'[1]MEMÓRIA DE CÁLCULO'!$F:$W,17,FALSE)))</f>
        <v/>
      </c>
      <c r="K268" s="36" t="str">
        <f ca="1">IF(OR(ISBLANK($E268),$E268="Total Geral"),"",IF(LEN($E268)&lt;6,"",VLOOKUP($E268,'[1]MEMÓRIA DE CÁLCULO'!$F:$W,18,FALSE)))</f>
        <v/>
      </c>
      <c r="L268" s="37" t="str">
        <f ca="1">IF(OR(ISBLANK($E268),$E268="Total Geral"),"",IF(LEN($E268)&lt;6,"",VLOOKUP($E268,'[1]MEMÓRIA DE CÁLCULO'!$F:$AB,20,FALSE)))</f>
        <v/>
      </c>
      <c r="M268" s="37" t="str">
        <f ca="1">IF(OR(ISBLANK($E268),$E268="Total Geral"),"",IF(LEN($E268)&lt;6,"",VLOOKUP($E268,'[1]MEMÓRIA DE CÁLCULO'!$F:$AB,21,FALSE)))</f>
        <v/>
      </c>
      <c r="N268" s="38" t="str">
        <f ca="1">IF($E268="","",IF($E268="Total Geral",SUM(OFFSET(N268,-1,0):$N$25)/3,VLOOKUP($E268,'[1]MEMÓRIA DE CÁLCULO'!$F:$AB,22,FALSE)))</f>
        <v/>
      </c>
      <c r="O268" s="38" t="str">
        <f ca="1">IF($E268="","",IF($E268="Total Geral",SUM(OFFSET(O268,-1,0):$O$25)/3,VLOOKUP($E268,'[1]MEMÓRIA DE CÁLCULO'!$F:$AB,23,FALSE)))</f>
        <v/>
      </c>
      <c r="V268" s="3">
        <f>IF(ISBLANK($B268),0,COUNTIFS('[1]MEMÓRIA DE CÁLCULO'!$F:$F,'PLANILHA ORÇ.'!$B268))</f>
        <v>0</v>
      </c>
    </row>
    <row r="269" spans="2:22" x14ac:dyDescent="0.25">
      <c r="B269"/>
      <c r="E269" s="2" t="str">
        <f t="shared" ca="1" si="4"/>
        <v/>
      </c>
      <c r="F269" s="35" t="str">
        <f ca="1">IF(OR($E269="",$E269="Total Geral"),"",IF(LEN($E269)&lt;6,VLOOKUP($E269,'[1]MEMÓRIA DE CÁLCULO'!$F:$W,2,FALSE),VLOOKUP($E269,'[1]MEMÓRIA DE CÁLCULO'!$F:$W,5,FALSE)))</f>
        <v/>
      </c>
      <c r="G269" s="2" t="str">
        <f ca="1">IF(OR(ISBLANK($E269),$E269="Total Geral"),"",IF(LEN($E269)&lt;6,"",VLOOKUP($E269,'[1]MEMÓRIA DE CÁLCULO'!$F:$W,3,FALSE)))</f>
        <v/>
      </c>
      <c r="H269" s="2" t="str">
        <f ca="1">IF(OR(ISBLANK($E269),$E269="Total Geral"),"",IF(LEN($E269)&lt;6,"",VLOOKUP($E269,'[1]MEMÓRIA DE CÁLCULO'!$F:$W,4,FALSE)))</f>
        <v/>
      </c>
      <c r="I269" s="3" t="str">
        <f ca="1">IF(OR(ISBLANK($E269),$E269="Total Geral"),"",IF(LEN($E269)&lt;6,"",VLOOKUP($E269,'[1]MEMÓRIA DE CÁLCULO'!$F:$W,2,FALSE)))</f>
        <v/>
      </c>
      <c r="J269" s="3" t="str">
        <f ca="1">IF(OR(ISBLANK($E269),$E269="Total Geral"),"",IF(LEN($E269)&lt;6,"",VLOOKUP($E269,'[1]MEMÓRIA DE CÁLCULO'!$F:$W,17,FALSE)))</f>
        <v/>
      </c>
      <c r="K269" s="36" t="str">
        <f ca="1">IF(OR(ISBLANK($E269),$E269="Total Geral"),"",IF(LEN($E269)&lt;6,"",VLOOKUP($E269,'[1]MEMÓRIA DE CÁLCULO'!$F:$W,18,FALSE)))</f>
        <v/>
      </c>
      <c r="L269" s="37" t="str">
        <f ca="1">IF(OR(ISBLANK($E269),$E269="Total Geral"),"",IF(LEN($E269)&lt;6,"",VLOOKUP($E269,'[1]MEMÓRIA DE CÁLCULO'!$F:$AB,20,FALSE)))</f>
        <v/>
      </c>
      <c r="M269" s="37" t="str">
        <f ca="1">IF(OR(ISBLANK($E269),$E269="Total Geral"),"",IF(LEN($E269)&lt;6,"",VLOOKUP($E269,'[1]MEMÓRIA DE CÁLCULO'!$F:$AB,21,FALSE)))</f>
        <v/>
      </c>
      <c r="N269" s="38" t="str">
        <f ca="1">IF($E269="","",IF($E269="Total Geral",SUM(OFFSET(N269,-1,0):$N$25)/3,VLOOKUP($E269,'[1]MEMÓRIA DE CÁLCULO'!$F:$AB,22,FALSE)))</f>
        <v/>
      </c>
      <c r="O269" s="38" t="str">
        <f ca="1">IF($E269="","",IF($E269="Total Geral",SUM(OFFSET(O269,-1,0):$O$25)/3,VLOOKUP($E269,'[1]MEMÓRIA DE CÁLCULO'!$F:$AB,23,FALSE)))</f>
        <v/>
      </c>
      <c r="V269" s="3">
        <f>IF(ISBLANK($B269),0,COUNTIFS('[1]MEMÓRIA DE CÁLCULO'!$F:$F,'PLANILHA ORÇ.'!$B269))</f>
        <v>0</v>
      </c>
    </row>
    <row r="270" spans="2:22" x14ac:dyDescent="0.25">
      <c r="B270"/>
      <c r="E270" s="2" t="str">
        <f t="shared" ca="1" si="4"/>
        <v/>
      </c>
      <c r="F270" s="35" t="str">
        <f ca="1">IF(OR($E270="",$E270="Total Geral"),"",IF(LEN($E270)&lt;6,VLOOKUP($E270,'[1]MEMÓRIA DE CÁLCULO'!$F:$W,2,FALSE),VLOOKUP($E270,'[1]MEMÓRIA DE CÁLCULO'!$F:$W,5,FALSE)))</f>
        <v/>
      </c>
      <c r="G270" s="2" t="str">
        <f ca="1">IF(OR(ISBLANK($E270),$E270="Total Geral"),"",IF(LEN($E270)&lt;6,"",VLOOKUP($E270,'[1]MEMÓRIA DE CÁLCULO'!$F:$W,3,FALSE)))</f>
        <v/>
      </c>
      <c r="H270" s="2" t="str">
        <f ca="1">IF(OR(ISBLANK($E270),$E270="Total Geral"),"",IF(LEN($E270)&lt;6,"",VLOOKUP($E270,'[1]MEMÓRIA DE CÁLCULO'!$F:$W,4,FALSE)))</f>
        <v/>
      </c>
      <c r="I270" s="3" t="str">
        <f ca="1">IF(OR(ISBLANK($E270),$E270="Total Geral"),"",IF(LEN($E270)&lt;6,"",VLOOKUP($E270,'[1]MEMÓRIA DE CÁLCULO'!$F:$W,2,FALSE)))</f>
        <v/>
      </c>
      <c r="J270" s="3" t="str">
        <f ca="1">IF(OR(ISBLANK($E270),$E270="Total Geral"),"",IF(LEN($E270)&lt;6,"",VLOOKUP($E270,'[1]MEMÓRIA DE CÁLCULO'!$F:$W,17,FALSE)))</f>
        <v/>
      </c>
      <c r="K270" s="36" t="str">
        <f ca="1">IF(OR(ISBLANK($E270),$E270="Total Geral"),"",IF(LEN($E270)&lt;6,"",VLOOKUP($E270,'[1]MEMÓRIA DE CÁLCULO'!$F:$W,18,FALSE)))</f>
        <v/>
      </c>
      <c r="L270" s="37" t="str">
        <f ca="1">IF(OR(ISBLANK($E270),$E270="Total Geral"),"",IF(LEN($E270)&lt;6,"",VLOOKUP($E270,'[1]MEMÓRIA DE CÁLCULO'!$F:$AB,20,FALSE)))</f>
        <v/>
      </c>
      <c r="M270" s="37" t="str">
        <f ca="1">IF(OR(ISBLANK($E270),$E270="Total Geral"),"",IF(LEN($E270)&lt;6,"",VLOOKUP($E270,'[1]MEMÓRIA DE CÁLCULO'!$F:$AB,21,FALSE)))</f>
        <v/>
      </c>
      <c r="N270" s="38" t="str">
        <f ca="1">IF($E270="","",IF($E270="Total Geral",SUM(OFFSET(N270,-1,0):$N$25)/3,VLOOKUP($E270,'[1]MEMÓRIA DE CÁLCULO'!$F:$AB,22,FALSE)))</f>
        <v/>
      </c>
      <c r="O270" s="38" t="str">
        <f ca="1">IF($E270="","",IF($E270="Total Geral",SUM(OFFSET(O270,-1,0):$O$25)/3,VLOOKUP($E270,'[1]MEMÓRIA DE CÁLCULO'!$F:$AB,23,FALSE)))</f>
        <v/>
      </c>
      <c r="V270" s="3">
        <f>IF(ISBLANK($B270),0,COUNTIFS('[1]MEMÓRIA DE CÁLCULO'!$F:$F,'PLANILHA ORÇ.'!$B270))</f>
        <v>0</v>
      </c>
    </row>
    <row r="271" spans="2:22" x14ac:dyDescent="0.25">
      <c r="B271"/>
      <c r="E271" s="2" t="str">
        <f t="shared" ca="1" si="4"/>
        <v/>
      </c>
      <c r="F271" s="35" t="str">
        <f ca="1">IF(OR($E271="",$E271="Total Geral"),"",IF(LEN($E271)&lt;6,VLOOKUP($E271,'[1]MEMÓRIA DE CÁLCULO'!$F:$W,2,FALSE),VLOOKUP($E271,'[1]MEMÓRIA DE CÁLCULO'!$F:$W,5,FALSE)))</f>
        <v/>
      </c>
      <c r="G271" s="2" t="str">
        <f ca="1">IF(OR(ISBLANK($E271),$E271="Total Geral"),"",IF(LEN($E271)&lt;6,"",VLOOKUP($E271,'[1]MEMÓRIA DE CÁLCULO'!$F:$W,3,FALSE)))</f>
        <v/>
      </c>
      <c r="H271" s="2" t="str">
        <f ca="1">IF(OR(ISBLANK($E271),$E271="Total Geral"),"",IF(LEN($E271)&lt;6,"",VLOOKUP($E271,'[1]MEMÓRIA DE CÁLCULO'!$F:$W,4,FALSE)))</f>
        <v/>
      </c>
      <c r="I271" s="3" t="str">
        <f ca="1">IF(OR(ISBLANK($E271),$E271="Total Geral"),"",IF(LEN($E271)&lt;6,"",VLOOKUP($E271,'[1]MEMÓRIA DE CÁLCULO'!$F:$W,2,FALSE)))</f>
        <v/>
      </c>
      <c r="J271" s="3" t="str">
        <f ca="1">IF(OR(ISBLANK($E271),$E271="Total Geral"),"",IF(LEN($E271)&lt;6,"",VLOOKUP($E271,'[1]MEMÓRIA DE CÁLCULO'!$F:$W,17,FALSE)))</f>
        <v/>
      </c>
      <c r="K271" s="36" t="str">
        <f ca="1">IF(OR(ISBLANK($E271),$E271="Total Geral"),"",IF(LEN($E271)&lt;6,"",VLOOKUP($E271,'[1]MEMÓRIA DE CÁLCULO'!$F:$W,18,FALSE)))</f>
        <v/>
      </c>
      <c r="L271" s="37" t="str">
        <f ca="1">IF(OR(ISBLANK($E271),$E271="Total Geral"),"",IF(LEN($E271)&lt;6,"",VLOOKUP($E271,'[1]MEMÓRIA DE CÁLCULO'!$F:$AB,20,FALSE)))</f>
        <v/>
      </c>
      <c r="M271" s="37" t="str">
        <f ca="1">IF(OR(ISBLANK($E271),$E271="Total Geral"),"",IF(LEN($E271)&lt;6,"",VLOOKUP($E271,'[1]MEMÓRIA DE CÁLCULO'!$F:$AB,21,FALSE)))</f>
        <v/>
      </c>
      <c r="N271" s="38" t="str">
        <f ca="1">IF($E271="","",IF($E271="Total Geral",SUM(OFFSET(N271,-1,0):$N$25)/3,VLOOKUP($E271,'[1]MEMÓRIA DE CÁLCULO'!$F:$AB,22,FALSE)))</f>
        <v/>
      </c>
      <c r="O271" s="38" t="str">
        <f ca="1">IF($E271="","",IF($E271="Total Geral",SUM(OFFSET(O271,-1,0):$O$25)/3,VLOOKUP($E271,'[1]MEMÓRIA DE CÁLCULO'!$F:$AB,23,FALSE)))</f>
        <v/>
      </c>
      <c r="V271" s="3">
        <f>IF(ISBLANK($B271),0,COUNTIFS('[1]MEMÓRIA DE CÁLCULO'!$F:$F,'PLANILHA ORÇ.'!$B271))</f>
        <v>0</v>
      </c>
    </row>
    <row r="272" spans="2:22" x14ac:dyDescent="0.25">
      <c r="B272"/>
      <c r="E272" s="2" t="str">
        <f t="shared" ca="1" si="4"/>
        <v/>
      </c>
      <c r="F272" s="35" t="str">
        <f ca="1">IF(OR($E272="",$E272="Total Geral"),"",IF(LEN($E272)&lt;6,VLOOKUP($E272,'[1]MEMÓRIA DE CÁLCULO'!$F:$W,2,FALSE),VLOOKUP($E272,'[1]MEMÓRIA DE CÁLCULO'!$F:$W,5,FALSE)))</f>
        <v/>
      </c>
      <c r="G272" s="2" t="str">
        <f ca="1">IF(OR(ISBLANK($E272),$E272="Total Geral"),"",IF(LEN($E272)&lt;6,"",VLOOKUP($E272,'[1]MEMÓRIA DE CÁLCULO'!$F:$W,3,FALSE)))</f>
        <v/>
      </c>
      <c r="H272" s="2" t="str">
        <f ca="1">IF(OR(ISBLANK($E272),$E272="Total Geral"),"",IF(LEN($E272)&lt;6,"",VLOOKUP($E272,'[1]MEMÓRIA DE CÁLCULO'!$F:$W,4,FALSE)))</f>
        <v/>
      </c>
      <c r="I272" s="3" t="str">
        <f ca="1">IF(OR(ISBLANK($E272),$E272="Total Geral"),"",IF(LEN($E272)&lt;6,"",VLOOKUP($E272,'[1]MEMÓRIA DE CÁLCULO'!$F:$W,2,FALSE)))</f>
        <v/>
      </c>
      <c r="J272" s="3" t="str">
        <f ca="1">IF(OR(ISBLANK($E272),$E272="Total Geral"),"",IF(LEN($E272)&lt;6,"",VLOOKUP($E272,'[1]MEMÓRIA DE CÁLCULO'!$F:$W,17,FALSE)))</f>
        <v/>
      </c>
      <c r="K272" s="36" t="str">
        <f ca="1">IF(OR(ISBLANK($E272),$E272="Total Geral"),"",IF(LEN($E272)&lt;6,"",VLOOKUP($E272,'[1]MEMÓRIA DE CÁLCULO'!$F:$W,18,FALSE)))</f>
        <v/>
      </c>
      <c r="L272" s="37" t="str">
        <f ca="1">IF(OR(ISBLANK($E272),$E272="Total Geral"),"",IF(LEN($E272)&lt;6,"",VLOOKUP($E272,'[1]MEMÓRIA DE CÁLCULO'!$F:$AB,20,FALSE)))</f>
        <v/>
      </c>
      <c r="M272" s="37" t="str">
        <f ca="1">IF(OR(ISBLANK($E272),$E272="Total Geral"),"",IF(LEN($E272)&lt;6,"",VLOOKUP($E272,'[1]MEMÓRIA DE CÁLCULO'!$F:$AB,21,FALSE)))</f>
        <v/>
      </c>
      <c r="N272" s="38" t="str">
        <f ca="1">IF($E272="","",IF($E272="Total Geral",SUM(OFFSET(N272,-1,0):$N$25)/3,VLOOKUP($E272,'[1]MEMÓRIA DE CÁLCULO'!$F:$AB,22,FALSE)))</f>
        <v/>
      </c>
      <c r="O272" s="38" t="str">
        <f ca="1">IF($E272="","",IF($E272="Total Geral",SUM(OFFSET(O272,-1,0):$O$25)/3,VLOOKUP($E272,'[1]MEMÓRIA DE CÁLCULO'!$F:$AB,23,FALSE)))</f>
        <v/>
      </c>
      <c r="V272" s="3">
        <f>IF(ISBLANK($B272),0,COUNTIFS('[1]MEMÓRIA DE CÁLCULO'!$F:$F,'PLANILHA ORÇ.'!$B272))</f>
        <v>0</v>
      </c>
    </row>
    <row r="273" spans="2:22" x14ac:dyDescent="0.25">
      <c r="B273"/>
      <c r="E273" s="2" t="str">
        <f t="shared" ca="1" si="4"/>
        <v/>
      </c>
      <c r="F273" s="35" t="str">
        <f ca="1">IF(OR($E273="",$E273="Total Geral"),"",IF(LEN($E273)&lt;6,VLOOKUP($E273,'[1]MEMÓRIA DE CÁLCULO'!$F:$W,2,FALSE),VLOOKUP($E273,'[1]MEMÓRIA DE CÁLCULO'!$F:$W,5,FALSE)))</f>
        <v/>
      </c>
      <c r="G273" s="2" t="str">
        <f ca="1">IF(OR(ISBLANK($E273),$E273="Total Geral"),"",IF(LEN($E273)&lt;6,"",VLOOKUP($E273,'[1]MEMÓRIA DE CÁLCULO'!$F:$W,3,FALSE)))</f>
        <v/>
      </c>
      <c r="H273" s="2" t="str">
        <f ca="1">IF(OR(ISBLANK($E273),$E273="Total Geral"),"",IF(LEN($E273)&lt;6,"",VLOOKUP($E273,'[1]MEMÓRIA DE CÁLCULO'!$F:$W,4,FALSE)))</f>
        <v/>
      </c>
      <c r="I273" s="3" t="str">
        <f ca="1">IF(OR(ISBLANK($E273),$E273="Total Geral"),"",IF(LEN($E273)&lt;6,"",VLOOKUP($E273,'[1]MEMÓRIA DE CÁLCULO'!$F:$W,2,FALSE)))</f>
        <v/>
      </c>
      <c r="J273" s="3" t="str">
        <f ca="1">IF(OR(ISBLANK($E273),$E273="Total Geral"),"",IF(LEN($E273)&lt;6,"",VLOOKUP($E273,'[1]MEMÓRIA DE CÁLCULO'!$F:$W,17,FALSE)))</f>
        <v/>
      </c>
      <c r="K273" s="36" t="str">
        <f ca="1">IF(OR(ISBLANK($E273),$E273="Total Geral"),"",IF(LEN($E273)&lt;6,"",VLOOKUP($E273,'[1]MEMÓRIA DE CÁLCULO'!$F:$W,18,FALSE)))</f>
        <v/>
      </c>
      <c r="L273" s="37" t="str">
        <f ca="1">IF(OR(ISBLANK($E273),$E273="Total Geral"),"",IF(LEN($E273)&lt;6,"",VLOOKUP($E273,'[1]MEMÓRIA DE CÁLCULO'!$F:$AB,20,FALSE)))</f>
        <v/>
      </c>
      <c r="M273" s="37" t="str">
        <f ca="1">IF(OR(ISBLANK($E273),$E273="Total Geral"),"",IF(LEN($E273)&lt;6,"",VLOOKUP($E273,'[1]MEMÓRIA DE CÁLCULO'!$F:$AB,21,FALSE)))</f>
        <v/>
      </c>
      <c r="N273" s="38" t="str">
        <f ca="1">IF($E273="","",IF($E273="Total Geral",SUM(OFFSET(N273,-1,0):$N$25)/3,VLOOKUP($E273,'[1]MEMÓRIA DE CÁLCULO'!$F:$AB,22,FALSE)))</f>
        <v/>
      </c>
      <c r="O273" s="38" t="str">
        <f ca="1">IF($E273="","",IF($E273="Total Geral",SUM(OFFSET(O273,-1,0):$O$25)/3,VLOOKUP($E273,'[1]MEMÓRIA DE CÁLCULO'!$F:$AB,23,FALSE)))</f>
        <v/>
      </c>
      <c r="V273" s="3">
        <f>IF(ISBLANK($B273),0,COUNTIFS('[1]MEMÓRIA DE CÁLCULO'!$F:$F,'PLANILHA ORÇ.'!$B273))</f>
        <v>0</v>
      </c>
    </row>
    <row r="274" spans="2:22" x14ac:dyDescent="0.25">
      <c r="B274"/>
      <c r="E274" s="2" t="str">
        <f t="shared" ca="1" si="4"/>
        <v/>
      </c>
      <c r="F274" s="35" t="str">
        <f ca="1">IF(OR($E274="",$E274="Total Geral"),"",IF(LEN($E274)&lt;6,VLOOKUP($E274,'[1]MEMÓRIA DE CÁLCULO'!$F:$W,2,FALSE),VLOOKUP($E274,'[1]MEMÓRIA DE CÁLCULO'!$F:$W,5,FALSE)))</f>
        <v/>
      </c>
      <c r="G274" s="2" t="str">
        <f ca="1">IF(OR(ISBLANK($E274),$E274="Total Geral"),"",IF(LEN($E274)&lt;6,"",VLOOKUP($E274,'[1]MEMÓRIA DE CÁLCULO'!$F:$W,3,FALSE)))</f>
        <v/>
      </c>
      <c r="H274" s="2" t="str">
        <f ca="1">IF(OR(ISBLANK($E274),$E274="Total Geral"),"",IF(LEN($E274)&lt;6,"",VLOOKUP($E274,'[1]MEMÓRIA DE CÁLCULO'!$F:$W,4,FALSE)))</f>
        <v/>
      </c>
      <c r="I274" s="3" t="str">
        <f ca="1">IF(OR(ISBLANK($E274),$E274="Total Geral"),"",IF(LEN($E274)&lt;6,"",VLOOKUP($E274,'[1]MEMÓRIA DE CÁLCULO'!$F:$W,2,FALSE)))</f>
        <v/>
      </c>
      <c r="J274" s="3" t="str">
        <f ca="1">IF(OR(ISBLANK($E274),$E274="Total Geral"),"",IF(LEN($E274)&lt;6,"",VLOOKUP($E274,'[1]MEMÓRIA DE CÁLCULO'!$F:$W,17,FALSE)))</f>
        <v/>
      </c>
      <c r="K274" s="36" t="str">
        <f ca="1">IF(OR(ISBLANK($E274),$E274="Total Geral"),"",IF(LEN($E274)&lt;6,"",VLOOKUP($E274,'[1]MEMÓRIA DE CÁLCULO'!$F:$W,18,FALSE)))</f>
        <v/>
      </c>
      <c r="L274" s="37" t="str">
        <f ca="1">IF(OR(ISBLANK($E274),$E274="Total Geral"),"",IF(LEN($E274)&lt;6,"",VLOOKUP($E274,'[1]MEMÓRIA DE CÁLCULO'!$F:$AB,20,FALSE)))</f>
        <v/>
      </c>
      <c r="M274" s="37" t="str">
        <f ca="1">IF(OR(ISBLANK($E274),$E274="Total Geral"),"",IF(LEN($E274)&lt;6,"",VLOOKUP($E274,'[1]MEMÓRIA DE CÁLCULO'!$F:$AB,21,FALSE)))</f>
        <v/>
      </c>
      <c r="N274" s="38" t="str">
        <f ca="1">IF($E274="","",IF($E274="Total Geral",SUM(OFFSET(N274,-1,0):$N$25)/3,VLOOKUP($E274,'[1]MEMÓRIA DE CÁLCULO'!$F:$AB,22,FALSE)))</f>
        <v/>
      </c>
      <c r="O274" s="38" t="str">
        <f ca="1">IF($E274="","",IF($E274="Total Geral",SUM(OFFSET(O274,-1,0):$O$25)/3,VLOOKUP($E274,'[1]MEMÓRIA DE CÁLCULO'!$F:$AB,23,FALSE)))</f>
        <v/>
      </c>
      <c r="V274" s="3">
        <f>IF(ISBLANK($B274),0,COUNTIFS('[1]MEMÓRIA DE CÁLCULO'!$F:$F,'PLANILHA ORÇ.'!$B274))</f>
        <v>0</v>
      </c>
    </row>
    <row r="275" spans="2:22" x14ac:dyDescent="0.25">
      <c r="B275"/>
      <c r="E275" s="2" t="str">
        <f t="shared" ca="1" si="4"/>
        <v/>
      </c>
      <c r="F275" s="35" t="str">
        <f ca="1">IF(OR($E275="",$E275="Total Geral"),"",IF(LEN($E275)&lt;6,VLOOKUP($E275,'[1]MEMÓRIA DE CÁLCULO'!$F:$W,2,FALSE),VLOOKUP($E275,'[1]MEMÓRIA DE CÁLCULO'!$F:$W,5,FALSE)))</f>
        <v/>
      </c>
      <c r="G275" s="2" t="str">
        <f ca="1">IF(OR(ISBLANK($E275),$E275="Total Geral"),"",IF(LEN($E275)&lt;6,"",VLOOKUP($E275,'[1]MEMÓRIA DE CÁLCULO'!$F:$W,3,FALSE)))</f>
        <v/>
      </c>
      <c r="H275" s="2" t="str">
        <f ca="1">IF(OR(ISBLANK($E275),$E275="Total Geral"),"",IF(LEN($E275)&lt;6,"",VLOOKUP($E275,'[1]MEMÓRIA DE CÁLCULO'!$F:$W,4,FALSE)))</f>
        <v/>
      </c>
      <c r="I275" s="3" t="str">
        <f ca="1">IF(OR(ISBLANK($E275),$E275="Total Geral"),"",IF(LEN($E275)&lt;6,"",VLOOKUP($E275,'[1]MEMÓRIA DE CÁLCULO'!$F:$W,2,FALSE)))</f>
        <v/>
      </c>
      <c r="J275" s="3" t="str">
        <f ca="1">IF(OR(ISBLANK($E275),$E275="Total Geral"),"",IF(LEN($E275)&lt;6,"",VLOOKUP($E275,'[1]MEMÓRIA DE CÁLCULO'!$F:$W,17,FALSE)))</f>
        <v/>
      </c>
      <c r="K275" s="36" t="str">
        <f ca="1">IF(OR(ISBLANK($E275),$E275="Total Geral"),"",IF(LEN($E275)&lt;6,"",VLOOKUP($E275,'[1]MEMÓRIA DE CÁLCULO'!$F:$W,18,FALSE)))</f>
        <v/>
      </c>
      <c r="L275" s="37" t="str">
        <f ca="1">IF(OR(ISBLANK($E275),$E275="Total Geral"),"",IF(LEN($E275)&lt;6,"",VLOOKUP($E275,'[1]MEMÓRIA DE CÁLCULO'!$F:$AB,20,FALSE)))</f>
        <v/>
      </c>
      <c r="M275" s="37" t="str">
        <f ca="1">IF(OR(ISBLANK($E275),$E275="Total Geral"),"",IF(LEN($E275)&lt;6,"",VLOOKUP($E275,'[1]MEMÓRIA DE CÁLCULO'!$F:$AB,21,FALSE)))</f>
        <v/>
      </c>
      <c r="N275" s="38" t="str">
        <f ca="1">IF($E275="","",IF($E275="Total Geral",SUM(OFFSET(N275,-1,0):$N$25)/3,VLOOKUP($E275,'[1]MEMÓRIA DE CÁLCULO'!$F:$AB,22,FALSE)))</f>
        <v/>
      </c>
      <c r="O275" s="38" t="str">
        <f ca="1">IF($E275="","",IF($E275="Total Geral",SUM(OFFSET(O275,-1,0):$O$25)/3,VLOOKUP($E275,'[1]MEMÓRIA DE CÁLCULO'!$F:$AB,23,FALSE)))</f>
        <v/>
      </c>
      <c r="V275" s="3">
        <f>IF(ISBLANK($B275),0,COUNTIFS('[1]MEMÓRIA DE CÁLCULO'!$F:$F,'PLANILHA ORÇ.'!$B275))</f>
        <v>0</v>
      </c>
    </row>
    <row r="276" spans="2:22" x14ac:dyDescent="0.25">
      <c r="B276"/>
      <c r="E276" s="2" t="str">
        <f t="shared" ca="1" si="4"/>
        <v/>
      </c>
      <c r="F276" s="35" t="str">
        <f ca="1">IF(OR($E276="",$E276="Total Geral"),"",IF(LEN($E276)&lt;6,VLOOKUP($E276,'[1]MEMÓRIA DE CÁLCULO'!$F:$W,2,FALSE),VLOOKUP($E276,'[1]MEMÓRIA DE CÁLCULO'!$F:$W,5,FALSE)))</f>
        <v/>
      </c>
      <c r="G276" s="2" t="str">
        <f ca="1">IF(OR(ISBLANK($E276),$E276="Total Geral"),"",IF(LEN($E276)&lt;6,"",VLOOKUP($E276,'[1]MEMÓRIA DE CÁLCULO'!$F:$W,3,FALSE)))</f>
        <v/>
      </c>
      <c r="H276" s="2" t="str">
        <f ca="1">IF(OR(ISBLANK($E276),$E276="Total Geral"),"",IF(LEN($E276)&lt;6,"",VLOOKUP($E276,'[1]MEMÓRIA DE CÁLCULO'!$F:$W,4,FALSE)))</f>
        <v/>
      </c>
      <c r="I276" s="3" t="str">
        <f ca="1">IF(OR(ISBLANK($E276),$E276="Total Geral"),"",IF(LEN($E276)&lt;6,"",VLOOKUP($E276,'[1]MEMÓRIA DE CÁLCULO'!$F:$W,2,FALSE)))</f>
        <v/>
      </c>
      <c r="J276" s="3" t="str">
        <f ca="1">IF(OR(ISBLANK($E276),$E276="Total Geral"),"",IF(LEN($E276)&lt;6,"",VLOOKUP($E276,'[1]MEMÓRIA DE CÁLCULO'!$F:$W,17,FALSE)))</f>
        <v/>
      </c>
      <c r="K276" s="36" t="str">
        <f ca="1">IF(OR(ISBLANK($E276),$E276="Total Geral"),"",IF(LEN($E276)&lt;6,"",VLOOKUP($E276,'[1]MEMÓRIA DE CÁLCULO'!$F:$W,18,FALSE)))</f>
        <v/>
      </c>
      <c r="L276" s="37" t="str">
        <f ca="1">IF(OR(ISBLANK($E276),$E276="Total Geral"),"",IF(LEN($E276)&lt;6,"",VLOOKUP($E276,'[1]MEMÓRIA DE CÁLCULO'!$F:$AB,20,FALSE)))</f>
        <v/>
      </c>
      <c r="M276" s="37" t="str">
        <f ca="1">IF(OR(ISBLANK($E276),$E276="Total Geral"),"",IF(LEN($E276)&lt;6,"",VLOOKUP($E276,'[1]MEMÓRIA DE CÁLCULO'!$F:$AB,21,FALSE)))</f>
        <v/>
      </c>
      <c r="N276" s="38" t="str">
        <f ca="1">IF($E276="","",IF($E276="Total Geral",SUM(OFFSET(N276,-1,0):$N$25)/3,VLOOKUP($E276,'[1]MEMÓRIA DE CÁLCULO'!$F:$AB,22,FALSE)))</f>
        <v/>
      </c>
      <c r="O276" s="38" t="str">
        <f ca="1">IF($E276="","",IF($E276="Total Geral",SUM(OFFSET(O276,-1,0):$O$25)/3,VLOOKUP($E276,'[1]MEMÓRIA DE CÁLCULO'!$F:$AB,23,FALSE)))</f>
        <v/>
      </c>
      <c r="V276" s="3">
        <f>IF(ISBLANK($B276),0,COUNTIFS('[1]MEMÓRIA DE CÁLCULO'!$F:$F,'PLANILHA ORÇ.'!$B276))</f>
        <v>0</v>
      </c>
    </row>
    <row r="277" spans="2:22" x14ac:dyDescent="0.25">
      <c r="B277"/>
      <c r="E277" s="2" t="str">
        <f t="shared" ca="1" si="4"/>
        <v/>
      </c>
      <c r="F277" s="35" t="str">
        <f ca="1">IF(OR($E277="",$E277="Total Geral"),"",IF(LEN($E277)&lt;6,VLOOKUP($E277,'[1]MEMÓRIA DE CÁLCULO'!$F:$W,2,FALSE),VLOOKUP($E277,'[1]MEMÓRIA DE CÁLCULO'!$F:$W,5,FALSE)))</f>
        <v/>
      </c>
      <c r="G277" s="2" t="str">
        <f ca="1">IF(OR(ISBLANK($E277),$E277="Total Geral"),"",IF(LEN($E277)&lt;6,"",VLOOKUP($E277,'[1]MEMÓRIA DE CÁLCULO'!$F:$W,3,FALSE)))</f>
        <v/>
      </c>
      <c r="H277" s="2" t="str">
        <f ca="1">IF(OR(ISBLANK($E277),$E277="Total Geral"),"",IF(LEN($E277)&lt;6,"",VLOOKUP($E277,'[1]MEMÓRIA DE CÁLCULO'!$F:$W,4,FALSE)))</f>
        <v/>
      </c>
      <c r="I277" s="3" t="str">
        <f ca="1">IF(OR(ISBLANK($E277),$E277="Total Geral"),"",IF(LEN($E277)&lt;6,"",VLOOKUP($E277,'[1]MEMÓRIA DE CÁLCULO'!$F:$W,2,FALSE)))</f>
        <v/>
      </c>
      <c r="J277" s="3" t="str">
        <f ca="1">IF(OR(ISBLANK($E277),$E277="Total Geral"),"",IF(LEN($E277)&lt;6,"",VLOOKUP($E277,'[1]MEMÓRIA DE CÁLCULO'!$F:$W,17,FALSE)))</f>
        <v/>
      </c>
      <c r="K277" s="36" t="str">
        <f ca="1">IF(OR(ISBLANK($E277),$E277="Total Geral"),"",IF(LEN($E277)&lt;6,"",VLOOKUP($E277,'[1]MEMÓRIA DE CÁLCULO'!$F:$W,18,FALSE)))</f>
        <v/>
      </c>
      <c r="L277" s="37" t="str">
        <f ca="1">IF(OR(ISBLANK($E277),$E277="Total Geral"),"",IF(LEN($E277)&lt;6,"",VLOOKUP($E277,'[1]MEMÓRIA DE CÁLCULO'!$F:$AB,20,FALSE)))</f>
        <v/>
      </c>
      <c r="M277" s="37" t="str">
        <f ca="1">IF(OR(ISBLANK($E277),$E277="Total Geral"),"",IF(LEN($E277)&lt;6,"",VLOOKUP($E277,'[1]MEMÓRIA DE CÁLCULO'!$F:$AB,21,FALSE)))</f>
        <v/>
      </c>
      <c r="N277" s="38" t="str">
        <f ca="1">IF($E277="","",IF($E277="Total Geral",SUM(OFFSET(N277,-1,0):$N$25)/3,VLOOKUP($E277,'[1]MEMÓRIA DE CÁLCULO'!$F:$AB,22,FALSE)))</f>
        <v/>
      </c>
      <c r="O277" s="38" t="str">
        <f ca="1">IF($E277="","",IF($E277="Total Geral",SUM(OFFSET(O277,-1,0):$O$25)/3,VLOOKUP($E277,'[1]MEMÓRIA DE CÁLCULO'!$F:$AB,23,FALSE)))</f>
        <v/>
      </c>
      <c r="V277" s="3">
        <f>IF(ISBLANK($B277),0,COUNTIFS('[1]MEMÓRIA DE CÁLCULO'!$F:$F,'PLANILHA ORÇ.'!$B277))</f>
        <v>0</v>
      </c>
    </row>
    <row r="278" spans="2:22" x14ac:dyDescent="0.25">
      <c r="B278"/>
      <c r="E278" s="2" t="str">
        <f t="shared" ca="1" si="4"/>
        <v/>
      </c>
      <c r="F278" s="35" t="str">
        <f ca="1">IF(OR($E278="",$E278="Total Geral"),"",IF(LEN($E278)&lt;6,VLOOKUP($E278,'[1]MEMÓRIA DE CÁLCULO'!$F:$W,2,FALSE),VLOOKUP($E278,'[1]MEMÓRIA DE CÁLCULO'!$F:$W,5,FALSE)))</f>
        <v/>
      </c>
      <c r="G278" s="2" t="str">
        <f ca="1">IF(OR(ISBLANK($E278),$E278="Total Geral"),"",IF(LEN($E278)&lt;6,"",VLOOKUP($E278,'[1]MEMÓRIA DE CÁLCULO'!$F:$W,3,FALSE)))</f>
        <v/>
      </c>
      <c r="H278" s="2" t="str">
        <f ca="1">IF(OR(ISBLANK($E278),$E278="Total Geral"),"",IF(LEN($E278)&lt;6,"",VLOOKUP($E278,'[1]MEMÓRIA DE CÁLCULO'!$F:$W,4,FALSE)))</f>
        <v/>
      </c>
      <c r="I278" s="3" t="str">
        <f ca="1">IF(OR(ISBLANK($E278),$E278="Total Geral"),"",IF(LEN($E278)&lt;6,"",VLOOKUP($E278,'[1]MEMÓRIA DE CÁLCULO'!$F:$W,2,FALSE)))</f>
        <v/>
      </c>
      <c r="J278" s="3" t="str">
        <f ca="1">IF(OR(ISBLANK($E278),$E278="Total Geral"),"",IF(LEN($E278)&lt;6,"",VLOOKUP($E278,'[1]MEMÓRIA DE CÁLCULO'!$F:$W,17,FALSE)))</f>
        <v/>
      </c>
      <c r="K278" s="36" t="str">
        <f ca="1">IF(OR(ISBLANK($E278),$E278="Total Geral"),"",IF(LEN($E278)&lt;6,"",VLOOKUP($E278,'[1]MEMÓRIA DE CÁLCULO'!$F:$W,18,FALSE)))</f>
        <v/>
      </c>
      <c r="L278" s="37" t="str">
        <f ca="1">IF(OR(ISBLANK($E278),$E278="Total Geral"),"",IF(LEN($E278)&lt;6,"",VLOOKUP($E278,'[1]MEMÓRIA DE CÁLCULO'!$F:$AB,20,FALSE)))</f>
        <v/>
      </c>
      <c r="M278" s="37" t="str">
        <f ca="1">IF(OR(ISBLANK($E278),$E278="Total Geral"),"",IF(LEN($E278)&lt;6,"",VLOOKUP($E278,'[1]MEMÓRIA DE CÁLCULO'!$F:$AB,21,FALSE)))</f>
        <v/>
      </c>
      <c r="N278" s="38" t="str">
        <f ca="1">IF($E278="","",IF($E278="Total Geral",SUM(OFFSET(N278,-1,0):$N$25)/3,VLOOKUP($E278,'[1]MEMÓRIA DE CÁLCULO'!$F:$AB,22,FALSE)))</f>
        <v/>
      </c>
      <c r="O278" s="38" t="str">
        <f ca="1">IF($E278="","",IF($E278="Total Geral",SUM(OFFSET(O278,-1,0):$O$25)/3,VLOOKUP($E278,'[1]MEMÓRIA DE CÁLCULO'!$F:$AB,23,FALSE)))</f>
        <v/>
      </c>
      <c r="V278" s="3">
        <f>IF(ISBLANK($B278),0,COUNTIFS('[1]MEMÓRIA DE CÁLCULO'!$F:$F,'PLANILHA ORÇ.'!$B278))</f>
        <v>0</v>
      </c>
    </row>
    <row r="279" spans="2:22" x14ac:dyDescent="0.25">
      <c r="B279"/>
      <c r="E279" s="2" t="str">
        <f t="shared" ca="1" si="4"/>
        <v/>
      </c>
      <c r="F279" s="35" t="str">
        <f ca="1">IF(OR($E279="",$E279="Total Geral"),"",IF(LEN($E279)&lt;6,VLOOKUP($E279,'[1]MEMÓRIA DE CÁLCULO'!$F:$W,2,FALSE),VLOOKUP($E279,'[1]MEMÓRIA DE CÁLCULO'!$F:$W,5,FALSE)))</f>
        <v/>
      </c>
      <c r="G279" s="2" t="str">
        <f ca="1">IF(OR(ISBLANK($E279),$E279="Total Geral"),"",IF(LEN($E279)&lt;6,"",VLOOKUP($E279,'[1]MEMÓRIA DE CÁLCULO'!$F:$W,3,FALSE)))</f>
        <v/>
      </c>
      <c r="H279" s="2" t="str">
        <f ca="1">IF(OR(ISBLANK($E279),$E279="Total Geral"),"",IF(LEN($E279)&lt;6,"",VLOOKUP($E279,'[1]MEMÓRIA DE CÁLCULO'!$F:$W,4,FALSE)))</f>
        <v/>
      </c>
      <c r="I279" s="3" t="str">
        <f ca="1">IF(OR(ISBLANK($E279),$E279="Total Geral"),"",IF(LEN($E279)&lt;6,"",VLOOKUP($E279,'[1]MEMÓRIA DE CÁLCULO'!$F:$W,2,FALSE)))</f>
        <v/>
      </c>
      <c r="J279" s="3" t="str">
        <f ca="1">IF(OR(ISBLANK($E279),$E279="Total Geral"),"",IF(LEN($E279)&lt;6,"",VLOOKUP($E279,'[1]MEMÓRIA DE CÁLCULO'!$F:$W,17,FALSE)))</f>
        <v/>
      </c>
      <c r="K279" s="36" t="str">
        <f ca="1">IF(OR(ISBLANK($E279),$E279="Total Geral"),"",IF(LEN($E279)&lt;6,"",VLOOKUP($E279,'[1]MEMÓRIA DE CÁLCULO'!$F:$W,18,FALSE)))</f>
        <v/>
      </c>
      <c r="L279" s="37" t="str">
        <f ca="1">IF(OR(ISBLANK($E279),$E279="Total Geral"),"",IF(LEN($E279)&lt;6,"",VLOOKUP($E279,'[1]MEMÓRIA DE CÁLCULO'!$F:$AB,20,FALSE)))</f>
        <v/>
      </c>
      <c r="M279" s="37" t="str">
        <f ca="1">IF(OR(ISBLANK($E279),$E279="Total Geral"),"",IF(LEN($E279)&lt;6,"",VLOOKUP($E279,'[1]MEMÓRIA DE CÁLCULO'!$F:$AB,21,FALSE)))</f>
        <v/>
      </c>
      <c r="N279" s="38" t="str">
        <f ca="1">IF($E279="","",IF($E279="Total Geral",SUM(OFFSET(N279,-1,0):$N$25)/3,VLOOKUP($E279,'[1]MEMÓRIA DE CÁLCULO'!$F:$AB,22,FALSE)))</f>
        <v/>
      </c>
      <c r="O279" s="38" t="str">
        <f ca="1">IF($E279="","",IF($E279="Total Geral",SUM(OFFSET(O279,-1,0):$O$25)/3,VLOOKUP($E279,'[1]MEMÓRIA DE CÁLCULO'!$F:$AB,23,FALSE)))</f>
        <v/>
      </c>
      <c r="V279" s="3">
        <f>IF(ISBLANK($B279),0,COUNTIFS('[1]MEMÓRIA DE CÁLCULO'!$F:$F,'PLANILHA ORÇ.'!$B279))</f>
        <v>0</v>
      </c>
    </row>
    <row r="280" spans="2:22" x14ac:dyDescent="0.25">
      <c r="B280"/>
      <c r="E280" s="2" t="str">
        <f t="shared" ca="1" si="4"/>
        <v/>
      </c>
      <c r="F280" s="35" t="str">
        <f ca="1">IF(OR($E280="",$E280="Total Geral"),"",IF(LEN($E280)&lt;6,VLOOKUP($E280,'[1]MEMÓRIA DE CÁLCULO'!$F:$W,2,FALSE),VLOOKUP($E280,'[1]MEMÓRIA DE CÁLCULO'!$F:$W,5,FALSE)))</f>
        <v/>
      </c>
      <c r="G280" s="2" t="str">
        <f ca="1">IF(OR(ISBLANK($E280),$E280="Total Geral"),"",IF(LEN($E280)&lt;6,"",VLOOKUP($E280,'[1]MEMÓRIA DE CÁLCULO'!$F:$W,3,FALSE)))</f>
        <v/>
      </c>
      <c r="H280" s="2" t="str">
        <f ca="1">IF(OR(ISBLANK($E280),$E280="Total Geral"),"",IF(LEN($E280)&lt;6,"",VLOOKUP($E280,'[1]MEMÓRIA DE CÁLCULO'!$F:$W,4,FALSE)))</f>
        <v/>
      </c>
      <c r="I280" s="3" t="str">
        <f ca="1">IF(OR(ISBLANK($E280),$E280="Total Geral"),"",IF(LEN($E280)&lt;6,"",VLOOKUP($E280,'[1]MEMÓRIA DE CÁLCULO'!$F:$W,2,FALSE)))</f>
        <v/>
      </c>
      <c r="J280" s="3" t="str">
        <f ca="1">IF(OR(ISBLANK($E280),$E280="Total Geral"),"",IF(LEN($E280)&lt;6,"",VLOOKUP($E280,'[1]MEMÓRIA DE CÁLCULO'!$F:$W,17,FALSE)))</f>
        <v/>
      </c>
      <c r="K280" s="36" t="str">
        <f ca="1">IF(OR(ISBLANK($E280),$E280="Total Geral"),"",IF(LEN($E280)&lt;6,"",VLOOKUP($E280,'[1]MEMÓRIA DE CÁLCULO'!$F:$W,18,FALSE)))</f>
        <v/>
      </c>
      <c r="L280" s="37" t="str">
        <f ca="1">IF(OR(ISBLANK($E280),$E280="Total Geral"),"",IF(LEN($E280)&lt;6,"",VLOOKUP($E280,'[1]MEMÓRIA DE CÁLCULO'!$F:$AB,20,FALSE)))</f>
        <v/>
      </c>
      <c r="M280" s="37" t="str">
        <f ca="1">IF(OR(ISBLANK($E280),$E280="Total Geral"),"",IF(LEN($E280)&lt;6,"",VLOOKUP($E280,'[1]MEMÓRIA DE CÁLCULO'!$F:$AB,21,FALSE)))</f>
        <v/>
      </c>
      <c r="N280" s="38" t="str">
        <f ca="1">IF($E280="","",IF($E280="Total Geral",SUM(OFFSET(N280,-1,0):$N$25)/3,VLOOKUP($E280,'[1]MEMÓRIA DE CÁLCULO'!$F:$AB,22,FALSE)))</f>
        <v/>
      </c>
      <c r="O280" s="38" t="str">
        <f ca="1">IF($E280="","",IF($E280="Total Geral",SUM(OFFSET(O280,-1,0):$O$25)/3,VLOOKUP($E280,'[1]MEMÓRIA DE CÁLCULO'!$F:$AB,23,FALSE)))</f>
        <v/>
      </c>
      <c r="V280" s="3">
        <f>IF(ISBLANK($B280),0,COUNTIFS('[1]MEMÓRIA DE CÁLCULO'!$F:$F,'PLANILHA ORÇ.'!$B280))</f>
        <v>0</v>
      </c>
    </row>
    <row r="281" spans="2:22" x14ac:dyDescent="0.25">
      <c r="B281"/>
      <c r="E281" s="2" t="str">
        <f t="shared" ca="1" si="4"/>
        <v/>
      </c>
      <c r="F281" s="35" t="str">
        <f ca="1">IF(OR($E281="",$E281="Total Geral"),"",IF(LEN($E281)&lt;6,VLOOKUP($E281,'[1]MEMÓRIA DE CÁLCULO'!$F:$W,2,FALSE),VLOOKUP($E281,'[1]MEMÓRIA DE CÁLCULO'!$F:$W,5,FALSE)))</f>
        <v/>
      </c>
      <c r="G281" s="2" t="str">
        <f ca="1">IF(OR(ISBLANK($E281),$E281="Total Geral"),"",IF(LEN($E281)&lt;6,"",VLOOKUP($E281,'[1]MEMÓRIA DE CÁLCULO'!$F:$W,3,FALSE)))</f>
        <v/>
      </c>
      <c r="H281" s="2" t="str">
        <f ca="1">IF(OR(ISBLANK($E281),$E281="Total Geral"),"",IF(LEN($E281)&lt;6,"",VLOOKUP($E281,'[1]MEMÓRIA DE CÁLCULO'!$F:$W,4,FALSE)))</f>
        <v/>
      </c>
      <c r="I281" s="3" t="str">
        <f ca="1">IF(OR(ISBLANK($E281),$E281="Total Geral"),"",IF(LEN($E281)&lt;6,"",VLOOKUP($E281,'[1]MEMÓRIA DE CÁLCULO'!$F:$W,2,FALSE)))</f>
        <v/>
      </c>
      <c r="J281" s="3" t="str">
        <f ca="1">IF(OR(ISBLANK($E281),$E281="Total Geral"),"",IF(LEN($E281)&lt;6,"",VLOOKUP($E281,'[1]MEMÓRIA DE CÁLCULO'!$F:$W,17,FALSE)))</f>
        <v/>
      </c>
      <c r="K281" s="36" t="str">
        <f ca="1">IF(OR(ISBLANK($E281),$E281="Total Geral"),"",IF(LEN($E281)&lt;6,"",VLOOKUP($E281,'[1]MEMÓRIA DE CÁLCULO'!$F:$W,18,FALSE)))</f>
        <v/>
      </c>
      <c r="L281" s="37" t="str">
        <f ca="1">IF(OR(ISBLANK($E281),$E281="Total Geral"),"",IF(LEN($E281)&lt;6,"",VLOOKUP($E281,'[1]MEMÓRIA DE CÁLCULO'!$F:$AB,20,FALSE)))</f>
        <v/>
      </c>
      <c r="M281" s="37" t="str">
        <f ca="1">IF(OR(ISBLANK($E281),$E281="Total Geral"),"",IF(LEN($E281)&lt;6,"",VLOOKUP($E281,'[1]MEMÓRIA DE CÁLCULO'!$F:$AB,21,FALSE)))</f>
        <v/>
      </c>
      <c r="N281" s="38" t="str">
        <f ca="1">IF($E281="","",IF($E281="Total Geral",SUM(OFFSET(N281,-1,0):$N$25)/3,VLOOKUP($E281,'[1]MEMÓRIA DE CÁLCULO'!$F:$AB,22,FALSE)))</f>
        <v/>
      </c>
      <c r="O281" s="38" t="str">
        <f ca="1">IF($E281="","",IF($E281="Total Geral",SUM(OFFSET(O281,-1,0):$O$25)/3,VLOOKUP($E281,'[1]MEMÓRIA DE CÁLCULO'!$F:$AB,23,FALSE)))</f>
        <v/>
      </c>
      <c r="V281" s="3">
        <f>IF(ISBLANK($B281),0,COUNTIFS('[1]MEMÓRIA DE CÁLCULO'!$F:$F,'PLANILHA ORÇ.'!$B281))</f>
        <v>0</v>
      </c>
    </row>
    <row r="282" spans="2:22" x14ac:dyDescent="0.25">
      <c r="B282"/>
      <c r="E282" s="2" t="str">
        <f t="shared" ref="E282:E313" ca="1" si="5">IF(OFFSET(E282,0,-3)=0,"",OFFSET(E282,0,-3))</f>
        <v/>
      </c>
      <c r="F282" s="35" t="str">
        <f ca="1">IF(OR($E282="",$E282="Total Geral"),"",IF(LEN($E282)&lt;6,VLOOKUP($E282,'[1]MEMÓRIA DE CÁLCULO'!$F:$W,2,FALSE),VLOOKUP($E282,'[1]MEMÓRIA DE CÁLCULO'!$F:$W,5,FALSE)))</f>
        <v/>
      </c>
      <c r="G282" s="2" t="str">
        <f ca="1">IF(OR(ISBLANK($E282),$E282="Total Geral"),"",IF(LEN($E282)&lt;6,"",VLOOKUP($E282,'[1]MEMÓRIA DE CÁLCULO'!$F:$W,3,FALSE)))</f>
        <v/>
      </c>
      <c r="H282" s="2" t="str">
        <f ca="1">IF(OR(ISBLANK($E282),$E282="Total Geral"),"",IF(LEN($E282)&lt;6,"",VLOOKUP($E282,'[1]MEMÓRIA DE CÁLCULO'!$F:$W,4,FALSE)))</f>
        <v/>
      </c>
      <c r="I282" s="3" t="str">
        <f ca="1">IF(OR(ISBLANK($E282),$E282="Total Geral"),"",IF(LEN($E282)&lt;6,"",VLOOKUP($E282,'[1]MEMÓRIA DE CÁLCULO'!$F:$W,2,FALSE)))</f>
        <v/>
      </c>
      <c r="J282" s="3" t="str">
        <f ca="1">IF(OR(ISBLANK($E282),$E282="Total Geral"),"",IF(LEN($E282)&lt;6,"",VLOOKUP($E282,'[1]MEMÓRIA DE CÁLCULO'!$F:$W,17,FALSE)))</f>
        <v/>
      </c>
      <c r="K282" s="36" t="str">
        <f ca="1">IF(OR(ISBLANK($E282),$E282="Total Geral"),"",IF(LEN($E282)&lt;6,"",VLOOKUP($E282,'[1]MEMÓRIA DE CÁLCULO'!$F:$W,18,FALSE)))</f>
        <v/>
      </c>
      <c r="L282" s="37" t="str">
        <f ca="1">IF(OR(ISBLANK($E282),$E282="Total Geral"),"",IF(LEN($E282)&lt;6,"",VLOOKUP($E282,'[1]MEMÓRIA DE CÁLCULO'!$F:$AB,20,FALSE)))</f>
        <v/>
      </c>
      <c r="M282" s="37" t="str">
        <f ca="1">IF(OR(ISBLANK($E282),$E282="Total Geral"),"",IF(LEN($E282)&lt;6,"",VLOOKUP($E282,'[1]MEMÓRIA DE CÁLCULO'!$F:$AB,21,FALSE)))</f>
        <v/>
      </c>
      <c r="N282" s="38" t="str">
        <f ca="1">IF($E282="","",IF($E282="Total Geral",SUM(OFFSET(N282,-1,0):$N$25)/3,VLOOKUP($E282,'[1]MEMÓRIA DE CÁLCULO'!$F:$AB,22,FALSE)))</f>
        <v/>
      </c>
      <c r="O282" s="38" t="str">
        <f ca="1">IF($E282="","",IF($E282="Total Geral",SUM(OFFSET(O282,-1,0):$O$25)/3,VLOOKUP($E282,'[1]MEMÓRIA DE CÁLCULO'!$F:$AB,23,FALSE)))</f>
        <v/>
      </c>
      <c r="V282" s="3">
        <f>IF(ISBLANK($B282),0,COUNTIFS('[1]MEMÓRIA DE CÁLCULO'!$F:$F,'PLANILHA ORÇ.'!$B282))</f>
        <v>0</v>
      </c>
    </row>
    <row r="283" spans="2:22" x14ac:dyDescent="0.25">
      <c r="B283"/>
      <c r="E283" s="2" t="str">
        <f t="shared" ca="1" si="5"/>
        <v/>
      </c>
      <c r="F283" s="35" t="str">
        <f ca="1">IF(OR($E283="",$E283="Total Geral"),"",IF(LEN($E283)&lt;6,VLOOKUP($E283,'[1]MEMÓRIA DE CÁLCULO'!$F:$W,2,FALSE),VLOOKUP($E283,'[1]MEMÓRIA DE CÁLCULO'!$F:$W,5,FALSE)))</f>
        <v/>
      </c>
      <c r="G283" s="2" t="str">
        <f ca="1">IF(OR(ISBLANK($E283),$E283="Total Geral"),"",IF(LEN($E283)&lt;6,"",VLOOKUP($E283,'[1]MEMÓRIA DE CÁLCULO'!$F:$W,3,FALSE)))</f>
        <v/>
      </c>
      <c r="H283" s="2" t="str">
        <f ca="1">IF(OR(ISBLANK($E283),$E283="Total Geral"),"",IF(LEN($E283)&lt;6,"",VLOOKUP($E283,'[1]MEMÓRIA DE CÁLCULO'!$F:$W,4,FALSE)))</f>
        <v/>
      </c>
      <c r="I283" s="3" t="str">
        <f ca="1">IF(OR(ISBLANK($E283),$E283="Total Geral"),"",IF(LEN($E283)&lt;6,"",VLOOKUP($E283,'[1]MEMÓRIA DE CÁLCULO'!$F:$W,2,FALSE)))</f>
        <v/>
      </c>
      <c r="J283" s="3" t="str">
        <f ca="1">IF(OR(ISBLANK($E283),$E283="Total Geral"),"",IF(LEN($E283)&lt;6,"",VLOOKUP($E283,'[1]MEMÓRIA DE CÁLCULO'!$F:$W,17,FALSE)))</f>
        <v/>
      </c>
      <c r="K283" s="36" t="str">
        <f ca="1">IF(OR(ISBLANK($E283),$E283="Total Geral"),"",IF(LEN($E283)&lt;6,"",VLOOKUP($E283,'[1]MEMÓRIA DE CÁLCULO'!$F:$W,18,FALSE)))</f>
        <v/>
      </c>
      <c r="L283" s="37" t="str">
        <f ca="1">IF(OR(ISBLANK($E283),$E283="Total Geral"),"",IF(LEN($E283)&lt;6,"",VLOOKUP($E283,'[1]MEMÓRIA DE CÁLCULO'!$F:$AB,20,FALSE)))</f>
        <v/>
      </c>
      <c r="M283" s="37" t="str">
        <f ca="1">IF(OR(ISBLANK($E283),$E283="Total Geral"),"",IF(LEN($E283)&lt;6,"",VLOOKUP($E283,'[1]MEMÓRIA DE CÁLCULO'!$F:$AB,21,FALSE)))</f>
        <v/>
      </c>
      <c r="N283" s="38" t="str">
        <f ca="1">IF($E283="","",IF($E283="Total Geral",SUM(OFFSET(N283,-1,0):$N$25)/3,VLOOKUP($E283,'[1]MEMÓRIA DE CÁLCULO'!$F:$AB,22,FALSE)))</f>
        <v/>
      </c>
      <c r="O283" s="38" t="str">
        <f ca="1">IF($E283="","",IF($E283="Total Geral",SUM(OFFSET(O283,-1,0):$O$25)/3,VLOOKUP($E283,'[1]MEMÓRIA DE CÁLCULO'!$F:$AB,23,FALSE)))</f>
        <v/>
      </c>
      <c r="V283" s="3">
        <f>IF(ISBLANK($B283),0,COUNTIFS('[1]MEMÓRIA DE CÁLCULO'!$F:$F,'PLANILHA ORÇ.'!$B283))</f>
        <v>0</v>
      </c>
    </row>
    <row r="284" spans="2:22" x14ac:dyDescent="0.25">
      <c r="B284"/>
      <c r="E284" s="2" t="str">
        <f t="shared" ca="1" si="5"/>
        <v/>
      </c>
      <c r="F284" s="35" t="str">
        <f ca="1">IF(OR($E284="",$E284="Total Geral"),"",IF(LEN($E284)&lt;6,VLOOKUP($E284,'[1]MEMÓRIA DE CÁLCULO'!$F:$W,2,FALSE),VLOOKUP($E284,'[1]MEMÓRIA DE CÁLCULO'!$F:$W,5,FALSE)))</f>
        <v/>
      </c>
      <c r="G284" s="2" t="str">
        <f ca="1">IF(OR(ISBLANK($E284),$E284="Total Geral"),"",IF(LEN($E284)&lt;6,"",VLOOKUP($E284,'[1]MEMÓRIA DE CÁLCULO'!$F:$W,3,FALSE)))</f>
        <v/>
      </c>
      <c r="H284" s="2" t="str">
        <f ca="1">IF(OR(ISBLANK($E284),$E284="Total Geral"),"",IF(LEN($E284)&lt;6,"",VLOOKUP($E284,'[1]MEMÓRIA DE CÁLCULO'!$F:$W,4,FALSE)))</f>
        <v/>
      </c>
      <c r="I284" s="3" t="str">
        <f ca="1">IF(OR(ISBLANK($E284),$E284="Total Geral"),"",IF(LEN($E284)&lt;6,"",VLOOKUP($E284,'[1]MEMÓRIA DE CÁLCULO'!$F:$W,2,FALSE)))</f>
        <v/>
      </c>
      <c r="J284" s="3" t="str">
        <f ca="1">IF(OR(ISBLANK($E284),$E284="Total Geral"),"",IF(LEN($E284)&lt;6,"",VLOOKUP($E284,'[1]MEMÓRIA DE CÁLCULO'!$F:$W,17,FALSE)))</f>
        <v/>
      </c>
      <c r="K284" s="36" t="str">
        <f ca="1">IF(OR(ISBLANK($E284),$E284="Total Geral"),"",IF(LEN($E284)&lt;6,"",VLOOKUP($E284,'[1]MEMÓRIA DE CÁLCULO'!$F:$W,18,FALSE)))</f>
        <v/>
      </c>
      <c r="L284" s="37" t="str">
        <f ca="1">IF(OR(ISBLANK($E284),$E284="Total Geral"),"",IF(LEN($E284)&lt;6,"",VLOOKUP($E284,'[1]MEMÓRIA DE CÁLCULO'!$F:$AB,20,FALSE)))</f>
        <v/>
      </c>
      <c r="M284" s="37" t="str">
        <f ca="1">IF(OR(ISBLANK($E284),$E284="Total Geral"),"",IF(LEN($E284)&lt;6,"",VLOOKUP($E284,'[1]MEMÓRIA DE CÁLCULO'!$F:$AB,21,FALSE)))</f>
        <v/>
      </c>
      <c r="N284" s="38" t="str">
        <f ca="1">IF($E284="","",IF($E284="Total Geral",SUM(OFFSET(N284,-1,0):$N$25)/3,VLOOKUP($E284,'[1]MEMÓRIA DE CÁLCULO'!$F:$AB,22,FALSE)))</f>
        <v/>
      </c>
      <c r="O284" s="38" t="str">
        <f ca="1">IF($E284="","",IF($E284="Total Geral",SUM(OFFSET(O284,-1,0):$O$25)/3,VLOOKUP($E284,'[1]MEMÓRIA DE CÁLCULO'!$F:$AB,23,FALSE)))</f>
        <v/>
      </c>
      <c r="V284" s="3">
        <f>IF(ISBLANK($B284),0,COUNTIFS('[1]MEMÓRIA DE CÁLCULO'!$F:$F,'PLANILHA ORÇ.'!$B284))</f>
        <v>0</v>
      </c>
    </row>
    <row r="285" spans="2:22" x14ac:dyDescent="0.25">
      <c r="B285"/>
      <c r="E285" s="2" t="str">
        <f t="shared" ca="1" si="5"/>
        <v/>
      </c>
      <c r="F285" s="35" t="str">
        <f ca="1">IF(OR($E285="",$E285="Total Geral"),"",IF(LEN($E285)&lt;6,VLOOKUP($E285,'[1]MEMÓRIA DE CÁLCULO'!$F:$W,2,FALSE),VLOOKUP($E285,'[1]MEMÓRIA DE CÁLCULO'!$F:$W,5,FALSE)))</f>
        <v/>
      </c>
      <c r="G285" s="2" t="str">
        <f ca="1">IF(OR(ISBLANK($E285),$E285="Total Geral"),"",IF(LEN($E285)&lt;6,"",VLOOKUP($E285,'[1]MEMÓRIA DE CÁLCULO'!$F:$W,3,FALSE)))</f>
        <v/>
      </c>
      <c r="H285" s="2" t="str">
        <f ca="1">IF(OR(ISBLANK($E285),$E285="Total Geral"),"",IF(LEN($E285)&lt;6,"",VLOOKUP($E285,'[1]MEMÓRIA DE CÁLCULO'!$F:$W,4,FALSE)))</f>
        <v/>
      </c>
      <c r="I285" s="3" t="str">
        <f ca="1">IF(OR(ISBLANK($E285),$E285="Total Geral"),"",IF(LEN($E285)&lt;6,"",VLOOKUP($E285,'[1]MEMÓRIA DE CÁLCULO'!$F:$W,2,FALSE)))</f>
        <v/>
      </c>
      <c r="J285" s="3" t="str">
        <f ca="1">IF(OR(ISBLANK($E285),$E285="Total Geral"),"",IF(LEN($E285)&lt;6,"",VLOOKUP($E285,'[1]MEMÓRIA DE CÁLCULO'!$F:$W,17,FALSE)))</f>
        <v/>
      </c>
      <c r="K285" s="36" t="str">
        <f ca="1">IF(OR(ISBLANK($E285),$E285="Total Geral"),"",IF(LEN($E285)&lt;6,"",VLOOKUP($E285,'[1]MEMÓRIA DE CÁLCULO'!$F:$W,18,FALSE)))</f>
        <v/>
      </c>
      <c r="L285" s="37" t="str">
        <f ca="1">IF(OR(ISBLANK($E285),$E285="Total Geral"),"",IF(LEN($E285)&lt;6,"",VLOOKUP($E285,'[1]MEMÓRIA DE CÁLCULO'!$F:$AB,20,FALSE)))</f>
        <v/>
      </c>
      <c r="M285" s="37" t="str">
        <f ca="1">IF(OR(ISBLANK($E285),$E285="Total Geral"),"",IF(LEN($E285)&lt;6,"",VLOOKUP($E285,'[1]MEMÓRIA DE CÁLCULO'!$F:$AB,21,FALSE)))</f>
        <v/>
      </c>
      <c r="N285" s="38" t="str">
        <f ca="1">IF($E285="","",IF($E285="Total Geral",SUM(OFFSET(N285,-1,0):$N$25)/3,VLOOKUP($E285,'[1]MEMÓRIA DE CÁLCULO'!$F:$AB,22,FALSE)))</f>
        <v/>
      </c>
      <c r="O285" s="38" t="str">
        <f ca="1">IF($E285="","",IF($E285="Total Geral",SUM(OFFSET(O285,-1,0):$O$25)/3,VLOOKUP($E285,'[1]MEMÓRIA DE CÁLCULO'!$F:$AB,23,FALSE)))</f>
        <v/>
      </c>
      <c r="V285" s="3">
        <f>IF(ISBLANK($B285),0,COUNTIFS('[1]MEMÓRIA DE CÁLCULO'!$F:$F,'PLANILHA ORÇ.'!$B285))</f>
        <v>0</v>
      </c>
    </row>
    <row r="286" spans="2:22" x14ac:dyDescent="0.25">
      <c r="B286"/>
      <c r="E286" s="2" t="str">
        <f t="shared" ca="1" si="5"/>
        <v/>
      </c>
      <c r="F286" s="35" t="str">
        <f ca="1">IF(OR($E286="",$E286="Total Geral"),"",IF(LEN($E286)&lt;6,VLOOKUP($E286,'[1]MEMÓRIA DE CÁLCULO'!$F:$W,2,FALSE),VLOOKUP($E286,'[1]MEMÓRIA DE CÁLCULO'!$F:$W,5,FALSE)))</f>
        <v/>
      </c>
      <c r="G286" s="2" t="str">
        <f ca="1">IF(OR(ISBLANK($E286),$E286="Total Geral"),"",IF(LEN($E286)&lt;6,"",VLOOKUP($E286,'[1]MEMÓRIA DE CÁLCULO'!$F:$W,3,FALSE)))</f>
        <v/>
      </c>
      <c r="H286" s="2" t="str">
        <f ca="1">IF(OR(ISBLANK($E286),$E286="Total Geral"),"",IF(LEN($E286)&lt;6,"",VLOOKUP($E286,'[1]MEMÓRIA DE CÁLCULO'!$F:$W,4,FALSE)))</f>
        <v/>
      </c>
      <c r="I286" s="3" t="str">
        <f ca="1">IF(OR(ISBLANK($E286),$E286="Total Geral"),"",IF(LEN($E286)&lt;6,"",VLOOKUP($E286,'[1]MEMÓRIA DE CÁLCULO'!$F:$W,2,FALSE)))</f>
        <v/>
      </c>
      <c r="J286" s="3" t="str">
        <f ca="1">IF(OR(ISBLANK($E286),$E286="Total Geral"),"",IF(LEN($E286)&lt;6,"",VLOOKUP($E286,'[1]MEMÓRIA DE CÁLCULO'!$F:$W,17,FALSE)))</f>
        <v/>
      </c>
      <c r="K286" s="36" t="str">
        <f ca="1">IF(OR(ISBLANK($E286),$E286="Total Geral"),"",IF(LEN($E286)&lt;6,"",VLOOKUP($E286,'[1]MEMÓRIA DE CÁLCULO'!$F:$W,18,FALSE)))</f>
        <v/>
      </c>
      <c r="L286" s="37" t="str">
        <f ca="1">IF(OR(ISBLANK($E286),$E286="Total Geral"),"",IF(LEN($E286)&lt;6,"",VLOOKUP($E286,'[1]MEMÓRIA DE CÁLCULO'!$F:$AB,20,FALSE)))</f>
        <v/>
      </c>
      <c r="M286" s="37" t="str">
        <f ca="1">IF(OR(ISBLANK($E286),$E286="Total Geral"),"",IF(LEN($E286)&lt;6,"",VLOOKUP($E286,'[1]MEMÓRIA DE CÁLCULO'!$F:$AB,21,FALSE)))</f>
        <v/>
      </c>
      <c r="N286" s="38" t="str">
        <f ca="1">IF($E286="","",IF($E286="Total Geral",SUM(OFFSET(N286,-1,0):$N$25)/3,VLOOKUP($E286,'[1]MEMÓRIA DE CÁLCULO'!$F:$AB,22,FALSE)))</f>
        <v/>
      </c>
      <c r="O286" s="38" t="str">
        <f ca="1">IF($E286="","",IF($E286="Total Geral",SUM(OFFSET(O286,-1,0):$O$25)/3,VLOOKUP($E286,'[1]MEMÓRIA DE CÁLCULO'!$F:$AB,23,FALSE)))</f>
        <v/>
      </c>
      <c r="V286" s="3">
        <f>IF(ISBLANK($B286),0,COUNTIFS('[1]MEMÓRIA DE CÁLCULO'!$F:$F,'PLANILHA ORÇ.'!$B286))</f>
        <v>0</v>
      </c>
    </row>
    <row r="287" spans="2:22" x14ac:dyDescent="0.25">
      <c r="B287"/>
      <c r="E287" s="2" t="str">
        <f t="shared" ca="1" si="5"/>
        <v/>
      </c>
      <c r="F287" s="35" t="str">
        <f ca="1">IF(OR($E287="",$E287="Total Geral"),"",IF(LEN($E287)&lt;6,VLOOKUP($E287,'[1]MEMÓRIA DE CÁLCULO'!$F:$W,2,FALSE),VLOOKUP($E287,'[1]MEMÓRIA DE CÁLCULO'!$F:$W,5,FALSE)))</f>
        <v/>
      </c>
      <c r="G287" s="2" t="str">
        <f ca="1">IF(OR(ISBLANK($E287),$E287="Total Geral"),"",IF(LEN($E287)&lt;6,"",VLOOKUP($E287,'[1]MEMÓRIA DE CÁLCULO'!$F:$W,3,FALSE)))</f>
        <v/>
      </c>
      <c r="H287" s="2" t="str">
        <f ca="1">IF(OR(ISBLANK($E287),$E287="Total Geral"),"",IF(LEN($E287)&lt;6,"",VLOOKUP($E287,'[1]MEMÓRIA DE CÁLCULO'!$F:$W,4,FALSE)))</f>
        <v/>
      </c>
      <c r="I287" s="3" t="str">
        <f ca="1">IF(OR(ISBLANK($E287),$E287="Total Geral"),"",IF(LEN($E287)&lt;6,"",VLOOKUP($E287,'[1]MEMÓRIA DE CÁLCULO'!$F:$W,2,FALSE)))</f>
        <v/>
      </c>
      <c r="J287" s="3" t="str">
        <f ca="1">IF(OR(ISBLANK($E287),$E287="Total Geral"),"",IF(LEN($E287)&lt;6,"",VLOOKUP($E287,'[1]MEMÓRIA DE CÁLCULO'!$F:$W,17,FALSE)))</f>
        <v/>
      </c>
      <c r="K287" s="36" t="str">
        <f ca="1">IF(OR(ISBLANK($E287),$E287="Total Geral"),"",IF(LEN($E287)&lt;6,"",VLOOKUP($E287,'[1]MEMÓRIA DE CÁLCULO'!$F:$W,18,FALSE)))</f>
        <v/>
      </c>
      <c r="L287" s="37" t="str">
        <f ca="1">IF(OR(ISBLANK($E287),$E287="Total Geral"),"",IF(LEN($E287)&lt;6,"",VLOOKUP($E287,'[1]MEMÓRIA DE CÁLCULO'!$F:$AB,20,FALSE)))</f>
        <v/>
      </c>
      <c r="M287" s="37" t="str">
        <f ca="1">IF(OR(ISBLANK($E287),$E287="Total Geral"),"",IF(LEN($E287)&lt;6,"",VLOOKUP($E287,'[1]MEMÓRIA DE CÁLCULO'!$F:$AB,21,FALSE)))</f>
        <v/>
      </c>
      <c r="N287" s="38" t="str">
        <f ca="1">IF($E287="","",IF($E287="Total Geral",SUM(OFFSET(N287,-1,0):$N$25)/3,VLOOKUP($E287,'[1]MEMÓRIA DE CÁLCULO'!$F:$AB,22,FALSE)))</f>
        <v/>
      </c>
      <c r="O287" s="38" t="str">
        <f ca="1">IF($E287="","",IF($E287="Total Geral",SUM(OFFSET(O287,-1,0):$O$25)/3,VLOOKUP($E287,'[1]MEMÓRIA DE CÁLCULO'!$F:$AB,23,FALSE)))</f>
        <v/>
      </c>
      <c r="V287" s="3">
        <f>IF(ISBLANK($B287),0,COUNTIFS('[1]MEMÓRIA DE CÁLCULO'!$F:$F,'PLANILHA ORÇ.'!$B287))</f>
        <v>0</v>
      </c>
    </row>
    <row r="288" spans="2:22" x14ac:dyDescent="0.25">
      <c r="B288"/>
      <c r="E288" s="2" t="str">
        <f t="shared" ca="1" si="5"/>
        <v/>
      </c>
      <c r="F288" s="35" t="str">
        <f ca="1">IF(OR($E288="",$E288="Total Geral"),"",IF(LEN($E288)&lt;6,VLOOKUP($E288,'[1]MEMÓRIA DE CÁLCULO'!$F:$W,2,FALSE),VLOOKUP($E288,'[1]MEMÓRIA DE CÁLCULO'!$F:$W,5,FALSE)))</f>
        <v/>
      </c>
      <c r="G288" s="2" t="str">
        <f ca="1">IF(OR(ISBLANK($E288),$E288="Total Geral"),"",IF(LEN($E288)&lt;6,"",VLOOKUP($E288,'[1]MEMÓRIA DE CÁLCULO'!$F:$W,3,FALSE)))</f>
        <v/>
      </c>
      <c r="H288" s="2" t="str">
        <f ca="1">IF(OR(ISBLANK($E288),$E288="Total Geral"),"",IF(LEN($E288)&lt;6,"",VLOOKUP($E288,'[1]MEMÓRIA DE CÁLCULO'!$F:$W,4,FALSE)))</f>
        <v/>
      </c>
      <c r="I288" s="3" t="str">
        <f ca="1">IF(OR(ISBLANK($E288),$E288="Total Geral"),"",IF(LEN($E288)&lt;6,"",VLOOKUP($E288,'[1]MEMÓRIA DE CÁLCULO'!$F:$W,2,FALSE)))</f>
        <v/>
      </c>
      <c r="J288" s="3" t="str">
        <f ca="1">IF(OR(ISBLANK($E288),$E288="Total Geral"),"",IF(LEN($E288)&lt;6,"",VLOOKUP($E288,'[1]MEMÓRIA DE CÁLCULO'!$F:$W,17,FALSE)))</f>
        <v/>
      </c>
      <c r="K288" s="36" t="str">
        <f ca="1">IF(OR(ISBLANK($E288),$E288="Total Geral"),"",IF(LEN($E288)&lt;6,"",VLOOKUP($E288,'[1]MEMÓRIA DE CÁLCULO'!$F:$W,18,FALSE)))</f>
        <v/>
      </c>
      <c r="L288" s="37" t="str">
        <f ca="1">IF(OR(ISBLANK($E288),$E288="Total Geral"),"",IF(LEN($E288)&lt;6,"",VLOOKUP($E288,'[1]MEMÓRIA DE CÁLCULO'!$F:$AB,20,FALSE)))</f>
        <v/>
      </c>
      <c r="M288" s="37" t="str">
        <f ca="1">IF(OR(ISBLANK($E288),$E288="Total Geral"),"",IF(LEN($E288)&lt;6,"",VLOOKUP($E288,'[1]MEMÓRIA DE CÁLCULO'!$F:$AB,21,FALSE)))</f>
        <v/>
      </c>
      <c r="N288" s="38" t="str">
        <f ca="1">IF($E288="","",IF($E288="Total Geral",SUM(OFFSET(N288,-1,0):$N$25)/3,VLOOKUP($E288,'[1]MEMÓRIA DE CÁLCULO'!$F:$AB,22,FALSE)))</f>
        <v/>
      </c>
      <c r="O288" s="38" t="str">
        <f ca="1">IF($E288="","",IF($E288="Total Geral",SUM(OFFSET(O288,-1,0):$O$25)/3,VLOOKUP($E288,'[1]MEMÓRIA DE CÁLCULO'!$F:$AB,23,FALSE)))</f>
        <v/>
      </c>
      <c r="V288" s="3">
        <f>IF(ISBLANK($B288),0,COUNTIFS('[1]MEMÓRIA DE CÁLCULO'!$F:$F,'PLANILHA ORÇ.'!$B288))</f>
        <v>0</v>
      </c>
    </row>
    <row r="289" spans="2:22" x14ac:dyDescent="0.25">
      <c r="B289"/>
      <c r="E289" s="2" t="str">
        <f t="shared" ca="1" si="5"/>
        <v/>
      </c>
      <c r="F289" s="35" t="str">
        <f ca="1">IF(OR($E289="",$E289="Total Geral"),"",IF(LEN($E289)&lt;6,VLOOKUP($E289,'[1]MEMÓRIA DE CÁLCULO'!$F:$W,2,FALSE),VLOOKUP($E289,'[1]MEMÓRIA DE CÁLCULO'!$F:$W,5,FALSE)))</f>
        <v/>
      </c>
      <c r="G289" s="2" t="str">
        <f ca="1">IF(OR(ISBLANK($E289),$E289="Total Geral"),"",IF(LEN($E289)&lt;6,"",VLOOKUP($E289,'[1]MEMÓRIA DE CÁLCULO'!$F:$W,3,FALSE)))</f>
        <v/>
      </c>
      <c r="H289" s="2" t="str">
        <f ca="1">IF(OR(ISBLANK($E289),$E289="Total Geral"),"",IF(LEN($E289)&lt;6,"",VLOOKUP($E289,'[1]MEMÓRIA DE CÁLCULO'!$F:$W,4,FALSE)))</f>
        <v/>
      </c>
      <c r="I289" s="3" t="str">
        <f ca="1">IF(OR(ISBLANK($E289),$E289="Total Geral"),"",IF(LEN($E289)&lt;6,"",VLOOKUP($E289,'[1]MEMÓRIA DE CÁLCULO'!$F:$W,2,FALSE)))</f>
        <v/>
      </c>
      <c r="J289" s="3" t="str">
        <f ca="1">IF(OR(ISBLANK($E289),$E289="Total Geral"),"",IF(LEN($E289)&lt;6,"",VLOOKUP($E289,'[1]MEMÓRIA DE CÁLCULO'!$F:$W,17,FALSE)))</f>
        <v/>
      </c>
      <c r="K289" s="36" t="str">
        <f ca="1">IF(OR(ISBLANK($E289),$E289="Total Geral"),"",IF(LEN($E289)&lt;6,"",VLOOKUP($E289,'[1]MEMÓRIA DE CÁLCULO'!$F:$W,18,FALSE)))</f>
        <v/>
      </c>
      <c r="L289" s="37" t="str">
        <f ca="1">IF(OR(ISBLANK($E289),$E289="Total Geral"),"",IF(LEN($E289)&lt;6,"",VLOOKUP($E289,'[1]MEMÓRIA DE CÁLCULO'!$F:$AB,20,FALSE)))</f>
        <v/>
      </c>
      <c r="M289" s="37" t="str">
        <f ca="1">IF(OR(ISBLANK($E289),$E289="Total Geral"),"",IF(LEN($E289)&lt;6,"",VLOOKUP($E289,'[1]MEMÓRIA DE CÁLCULO'!$F:$AB,21,FALSE)))</f>
        <v/>
      </c>
      <c r="N289" s="38" t="str">
        <f ca="1">IF($E289="","",IF($E289="Total Geral",SUM(OFFSET(N289,-1,0):$N$25)/3,VLOOKUP($E289,'[1]MEMÓRIA DE CÁLCULO'!$F:$AB,22,FALSE)))</f>
        <v/>
      </c>
      <c r="O289" s="38" t="str">
        <f ca="1">IF($E289="","",IF($E289="Total Geral",SUM(OFFSET(O289,-1,0):$O$25)/3,VLOOKUP($E289,'[1]MEMÓRIA DE CÁLCULO'!$F:$AB,23,FALSE)))</f>
        <v/>
      </c>
      <c r="V289" s="3">
        <f>IF(ISBLANK($B289),0,COUNTIFS('[1]MEMÓRIA DE CÁLCULO'!$F:$F,'PLANILHA ORÇ.'!$B289))</f>
        <v>0</v>
      </c>
    </row>
    <row r="290" spans="2:22" x14ac:dyDescent="0.25">
      <c r="B290"/>
      <c r="E290" s="2" t="str">
        <f t="shared" ca="1" si="5"/>
        <v/>
      </c>
      <c r="F290" s="35" t="str">
        <f ca="1">IF(OR($E290="",$E290="Total Geral"),"",IF(LEN($E290)&lt;6,VLOOKUP($E290,'[1]MEMÓRIA DE CÁLCULO'!$F:$W,2,FALSE),VLOOKUP($E290,'[1]MEMÓRIA DE CÁLCULO'!$F:$W,5,FALSE)))</f>
        <v/>
      </c>
      <c r="G290" s="2" t="str">
        <f ca="1">IF(OR(ISBLANK($E290),$E290="Total Geral"),"",IF(LEN($E290)&lt;6,"",VLOOKUP($E290,'[1]MEMÓRIA DE CÁLCULO'!$F:$W,3,FALSE)))</f>
        <v/>
      </c>
      <c r="H290" s="2" t="str">
        <f ca="1">IF(OR(ISBLANK($E290),$E290="Total Geral"),"",IF(LEN($E290)&lt;6,"",VLOOKUP($E290,'[1]MEMÓRIA DE CÁLCULO'!$F:$W,4,FALSE)))</f>
        <v/>
      </c>
      <c r="I290" s="3" t="str">
        <f ca="1">IF(OR(ISBLANK($E290),$E290="Total Geral"),"",IF(LEN($E290)&lt;6,"",VLOOKUP($E290,'[1]MEMÓRIA DE CÁLCULO'!$F:$W,2,FALSE)))</f>
        <v/>
      </c>
      <c r="J290" s="3" t="str">
        <f ca="1">IF(OR(ISBLANK($E290),$E290="Total Geral"),"",IF(LEN($E290)&lt;6,"",VLOOKUP($E290,'[1]MEMÓRIA DE CÁLCULO'!$F:$W,17,FALSE)))</f>
        <v/>
      </c>
      <c r="K290" s="36" t="str">
        <f ca="1">IF(OR(ISBLANK($E290),$E290="Total Geral"),"",IF(LEN($E290)&lt;6,"",VLOOKUP($E290,'[1]MEMÓRIA DE CÁLCULO'!$F:$W,18,FALSE)))</f>
        <v/>
      </c>
      <c r="L290" s="37" t="str">
        <f ca="1">IF(OR(ISBLANK($E290),$E290="Total Geral"),"",IF(LEN($E290)&lt;6,"",VLOOKUP($E290,'[1]MEMÓRIA DE CÁLCULO'!$F:$AB,20,FALSE)))</f>
        <v/>
      </c>
      <c r="M290" s="37" t="str">
        <f ca="1">IF(OR(ISBLANK($E290),$E290="Total Geral"),"",IF(LEN($E290)&lt;6,"",VLOOKUP($E290,'[1]MEMÓRIA DE CÁLCULO'!$F:$AB,21,FALSE)))</f>
        <v/>
      </c>
      <c r="N290" s="38" t="str">
        <f ca="1">IF($E290="","",IF($E290="Total Geral",SUM(OFFSET(N290,-1,0):$N$25)/3,VLOOKUP($E290,'[1]MEMÓRIA DE CÁLCULO'!$F:$AB,22,FALSE)))</f>
        <v/>
      </c>
      <c r="O290" s="38" t="str">
        <f ca="1">IF($E290="","",IF($E290="Total Geral",SUM(OFFSET(O290,-1,0):$O$25)/3,VLOOKUP($E290,'[1]MEMÓRIA DE CÁLCULO'!$F:$AB,23,FALSE)))</f>
        <v/>
      </c>
      <c r="V290" s="3">
        <f>IF(ISBLANK($B290),0,COUNTIFS('[1]MEMÓRIA DE CÁLCULO'!$F:$F,'PLANILHA ORÇ.'!$B290))</f>
        <v>0</v>
      </c>
    </row>
    <row r="291" spans="2:22" x14ac:dyDescent="0.25">
      <c r="B291"/>
      <c r="E291" s="2" t="str">
        <f t="shared" ca="1" si="5"/>
        <v/>
      </c>
      <c r="F291" s="35" t="str">
        <f ca="1">IF(OR($E291="",$E291="Total Geral"),"",IF(LEN($E291)&lt;6,VLOOKUP($E291,'[1]MEMÓRIA DE CÁLCULO'!$F:$W,2,FALSE),VLOOKUP($E291,'[1]MEMÓRIA DE CÁLCULO'!$F:$W,5,FALSE)))</f>
        <v/>
      </c>
      <c r="G291" s="2" t="str">
        <f ca="1">IF(OR(ISBLANK($E291),$E291="Total Geral"),"",IF(LEN($E291)&lt;6,"",VLOOKUP($E291,'[1]MEMÓRIA DE CÁLCULO'!$F:$W,3,FALSE)))</f>
        <v/>
      </c>
      <c r="H291" s="2" t="str">
        <f ca="1">IF(OR(ISBLANK($E291),$E291="Total Geral"),"",IF(LEN($E291)&lt;6,"",VLOOKUP($E291,'[1]MEMÓRIA DE CÁLCULO'!$F:$W,4,FALSE)))</f>
        <v/>
      </c>
      <c r="I291" s="3" t="str">
        <f ca="1">IF(OR(ISBLANK($E291),$E291="Total Geral"),"",IF(LEN($E291)&lt;6,"",VLOOKUP($E291,'[1]MEMÓRIA DE CÁLCULO'!$F:$W,2,FALSE)))</f>
        <v/>
      </c>
      <c r="J291" s="3" t="str">
        <f ca="1">IF(OR(ISBLANK($E291),$E291="Total Geral"),"",IF(LEN($E291)&lt;6,"",VLOOKUP($E291,'[1]MEMÓRIA DE CÁLCULO'!$F:$W,17,FALSE)))</f>
        <v/>
      </c>
      <c r="K291" s="36" t="str">
        <f ca="1">IF(OR(ISBLANK($E291),$E291="Total Geral"),"",IF(LEN($E291)&lt;6,"",VLOOKUP($E291,'[1]MEMÓRIA DE CÁLCULO'!$F:$W,18,FALSE)))</f>
        <v/>
      </c>
      <c r="L291" s="37" t="str">
        <f ca="1">IF(OR(ISBLANK($E291),$E291="Total Geral"),"",IF(LEN($E291)&lt;6,"",VLOOKUP($E291,'[1]MEMÓRIA DE CÁLCULO'!$F:$AB,20,FALSE)))</f>
        <v/>
      </c>
      <c r="M291" s="37" t="str">
        <f ca="1">IF(OR(ISBLANK($E291),$E291="Total Geral"),"",IF(LEN($E291)&lt;6,"",VLOOKUP($E291,'[1]MEMÓRIA DE CÁLCULO'!$F:$AB,21,FALSE)))</f>
        <v/>
      </c>
      <c r="N291" s="38" t="str">
        <f ca="1">IF($E291="","",IF($E291="Total Geral",SUM(OFFSET(N291,-1,0):$N$25)/3,VLOOKUP($E291,'[1]MEMÓRIA DE CÁLCULO'!$F:$AB,22,FALSE)))</f>
        <v/>
      </c>
      <c r="O291" s="38" t="str">
        <f ca="1">IF($E291="","",IF($E291="Total Geral",SUM(OFFSET(O291,-1,0):$O$25)/3,VLOOKUP($E291,'[1]MEMÓRIA DE CÁLCULO'!$F:$AB,23,FALSE)))</f>
        <v/>
      </c>
      <c r="V291" s="3">
        <f>IF(ISBLANK($B291),0,COUNTIFS('[1]MEMÓRIA DE CÁLCULO'!$F:$F,'PLANILHA ORÇ.'!$B291))</f>
        <v>0</v>
      </c>
    </row>
    <row r="292" spans="2:22" x14ac:dyDescent="0.25">
      <c r="B292"/>
      <c r="E292" s="2" t="str">
        <f t="shared" ca="1" si="5"/>
        <v/>
      </c>
      <c r="F292" s="35" t="str">
        <f ca="1">IF(OR($E292="",$E292="Total Geral"),"",IF(LEN($E292)&lt;6,VLOOKUP($E292,'[1]MEMÓRIA DE CÁLCULO'!$F:$W,2,FALSE),VLOOKUP($E292,'[1]MEMÓRIA DE CÁLCULO'!$F:$W,5,FALSE)))</f>
        <v/>
      </c>
      <c r="G292" s="2" t="str">
        <f ca="1">IF(OR(ISBLANK($E292),$E292="Total Geral"),"",IF(LEN($E292)&lt;6,"",VLOOKUP($E292,'[1]MEMÓRIA DE CÁLCULO'!$F:$W,3,FALSE)))</f>
        <v/>
      </c>
      <c r="H292" s="2" t="str">
        <f ca="1">IF(OR(ISBLANK($E292),$E292="Total Geral"),"",IF(LEN($E292)&lt;6,"",VLOOKUP($E292,'[1]MEMÓRIA DE CÁLCULO'!$F:$W,4,FALSE)))</f>
        <v/>
      </c>
      <c r="I292" s="3" t="str">
        <f ca="1">IF(OR(ISBLANK($E292),$E292="Total Geral"),"",IF(LEN($E292)&lt;6,"",VLOOKUP($E292,'[1]MEMÓRIA DE CÁLCULO'!$F:$W,2,FALSE)))</f>
        <v/>
      </c>
      <c r="J292" s="3" t="str">
        <f ca="1">IF(OR(ISBLANK($E292),$E292="Total Geral"),"",IF(LEN($E292)&lt;6,"",VLOOKUP($E292,'[1]MEMÓRIA DE CÁLCULO'!$F:$W,17,FALSE)))</f>
        <v/>
      </c>
      <c r="K292" s="36" t="str">
        <f ca="1">IF(OR(ISBLANK($E292),$E292="Total Geral"),"",IF(LEN($E292)&lt;6,"",VLOOKUP($E292,'[1]MEMÓRIA DE CÁLCULO'!$F:$W,18,FALSE)))</f>
        <v/>
      </c>
      <c r="L292" s="37" t="str">
        <f ca="1">IF(OR(ISBLANK($E292),$E292="Total Geral"),"",IF(LEN($E292)&lt;6,"",VLOOKUP($E292,'[1]MEMÓRIA DE CÁLCULO'!$F:$AB,20,FALSE)))</f>
        <v/>
      </c>
      <c r="M292" s="37" t="str">
        <f ca="1">IF(OR(ISBLANK($E292),$E292="Total Geral"),"",IF(LEN($E292)&lt;6,"",VLOOKUP($E292,'[1]MEMÓRIA DE CÁLCULO'!$F:$AB,21,FALSE)))</f>
        <v/>
      </c>
      <c r="N292" s="38" t="str">
        <f ca="1">IF($E292="","",IF($E292="Total Geral",SUM(OFFSET(N292,-1,0):$N$25)/3,VLOOKUP($E292,'[1]MEMÓRIA DE CÁLCULO'!$F:$AB,22,FALSE)))</f>
        <v/>
      </c>
      <c r="O292" s="38" t="str">
        <f ca="1">IF($E292="","",IF($E292="Total Geral",SUM(OFFSET(O292,-1,0):$O$25)/3,VLOOKUP($E292,'[1]MEMÓRIA DE CÁLCULO'!$F:$AB,23,FALSE)))</f>
        <v/>
      </c>
      <c r="V292" s="3">
        <f>IF(ISBLANK($B292),0,COUNTIFS('[1]MEMÓRIA DE CÁLCULO'!$F:$F,'PLANILHA ORÇ.'!$B292))</f>
        <v>0</v>
      </c>
    </row>
    <row r="293" spans="2:22" x14ac:dyDescent="0.25">
      <c r="B293"/>
      <c r="E293" s="2" t="str">
        <f t="shared" ca="1" si="5"/>
        <v/>
      </c>
      <c r="F293" s="35" t="str">
        <f ca="1">IF(OR($E293="",$E293="Total Geral"),"",IF(LEN($E293)&lt;6,VLOOKUP($E293,'[1]MEMÓRIA DE CÁLCULO'!$F:$W,2,FALSE),VLOOKUP($E293,'[1]MEMÓRIA DE CÁLCULO'!$F:$W,5,FALSE)))</f>
        <v/>
      </c>
      <c r="G293" s="2" t="str">
        <f ca="1">IF(OR(ISBLANK($E293),$E293="Total Geral"),"",IF(LEN($E293)&lt;6,"",VLOOKUP($E293,'[1]MEMÓRIA DE CÁLCULO'!$F:$W,3,FALSE)))</f>
        <v/>
      </c>
      <c r="H293" s="2" t="str">
        <f ca="1">IF(OR(ISBLANK($E293),$E293="Total Geral"),"",IF(LEN($E293)&lt;6,"",VLOOKUP($E293,'[1]MEMÓRIA DE CÁLCULO'!$F:$W,4,FALSE)))</f>
        <v/>
      </c>
      <c r="I293" s="3" t="str">
        <f ca="1">IF(OR(ISBLANK($E293),$E293="Total Geral"),"",IF(LEN($E293)&lt;6,"",VLOOKUP($E293,'[1]MEMÓRIA DE CÁLCULO'!$F:$W,2,FALSE)))</f>
        <v/>
      </c>
      <c r="J293" s="3" t="str">
        <f ca="1">IF(OR(ISBLANK($E293),$E293="Total Geral"),"",IF(LEN($E293)&lt;6,"",VLOOKUP($E293,'[1]MEMÓRIA DE CÁLCULO'!$F:$W,17,FALSE)))</f>
        <v/>
      </c>
      <c r="K293" s="36" t="str">
        <f ca="1">IF(OR(ISBLANK($E293),$E293="Total Geral"),"",IF(LEN($E293)&lt;6,"",VLOOKUP($E293,'[1]MEMÓRIA DE CÁLCULO'!$F:$W,18,FALSE)))</f>
        <v/>
      </c>
      <c r="L293" s="37" t="str">
        <f ca="1">IF(OR(ISBLANK($E293),$E293="Total Geral"),"",IF(LEN($E293)&lt;6,"",VLOOKUP($E293,'[1]MEMÓRIA DE CÁLCULO'!$F:$AB,20,FALSE)))</f>
        <v/>
      </c>
      <c r="M293" s="37" t="str">
        <f ca="1">IF(OR(ISBLANK($E293),$E293="Total Geral"),"",IF(LEN($E293)&lt;6,"",VLOOKUP($E293,'[1]MEMÓRIA DE CÁLCULO'!$F:$AB,21,FALSE)))</f>
        <v/>
      </c>
      <c r="N293" s="38" t="str">
        <f ca="1">IF($E293="","",IF($E293="Total Geral",SUM(OFFSET(N293,-1,0):$N$25)/3,VLOOKUP($E293,'[1]MEMÓRIA DE CÁLCULO'!$F:$AB,22,FALSE)))</f>
        <v/>
      </c>
      <c r="O293" s="38" t="str">
        <f ca="1">IF($E293="","",IF($E293="Total Geral",SUM(OFFSET(O293,-1,0):$O$25)/3,VLOOKUP($E293,'[1]MEMÓRIA DE CÁLCULO'!$F:$AB,23,FALSE)))</f>
        <v/>
      </c>
      <c r="V293" s="3">
        <f>IF(ISBLANK($B293),0,COUNTIFS('[1]MEMÓRIA DE CÁLCULO'!$F:$F,'PLANILHA ORÇ.'!$B293))</f>
        <v>0</v>
      </c>
    </row>
    <row r="294" spans="2:22" x14ac:dyDescent="0.25">
      <c r="B294"/>
      <c r="E294" s="2" t="str">
        <f t="shared" ca="1" si="5"/>
        <v/>
      </c>
      <c r="F294" s="35" t="str">
        <f ca="1">IF(OR($E294="",$E294="Total Geral"),"",IF(LEN($E294)&lt;6,VLOOKUP($E294,'[1]MEMÓRIA DE CÁLCULO'!$F:$W,2,FALSE),VLOOKUP($E294,'[1]MEMÓRIA DE CÁLCULO'!$F:$W,5,FALSE)))</f>
        <v/>
      </c>
      <c r="G294" s="2" t="str">
        <f ca="1">IF(OR(ISBLANK($E294),$E294="Total Geral"),"",IF(LEN($E294)&lt;6,"",VLOOKUP($E294,'[1]MEMÓRIA DE CÁLCULO'!$F:$W,3,FALSE)))</f>
        <v/>
      </c>
      <c r="H294" s="2" t="str">
        <f ca="1">IF(OR(ISBLANK($E294),$E294="Total Geral"),"",IF(LEN($E294)&lt;6,"",VLOOKUP($E294,'[1]MEMÓRIA DE CÁLCULO'!$F:$W,4,FALSE)))</f>
        <v/>
      </c>
      <c r="I294" s="3" t="str">
        <f ca="1">IF(OR(ISBLANK($E294),$E294="Total Geral"),"",IF(LEN($E294)&lt;6,"",VLOOKUP($E294,'[1]MEMÓRIA DE CÁLCULO'!$F:$W,2,FALSE)))</f>
        <v/>
      </c>
      <c r="J294" s="3" t="str">
        <f ca="1">IF(OR(ISBLANK($E294),$E294="Total Geral"),"",IF(LEN($E294)&lt;6,"",VLOOKUP($E294,'[1]MEMÓRIA DE CÁLCULO'!$F:$W,17,FALSE)))</f>
        <v/>
      </c>
      <c r="K294" s="36" t="str">
        <f ca="1">IF(OR(ISBLANK($E294),$E294="Total Geral"),"",IF(LEN($E294)&lt;6,"",VLOOKUP($E294,'[1]MEMÓRIA DE CÁLCULO'!$F:$W,18,FALSE)))</f>
        <v/>
      </c>
      <c r="L294" s="37" t="str">
        <f ca="1">IF(OR(ISBLANK($E294),$E294="Total Geral"),"",IF(LEN($E294)&lt;6,"",VLOOKUP($E294,'[1]MEMÓRIA DE CÁLCULO'!$F:$AB,20,FALSE)))</f>
        <v/>
      </c>
      <c r="M294" s="37" t="str">
        <f ca="1">IF(OR(ISBLANK($E294),$E294="Total Geral"),"",IF(LEN($E294)&lt;6,"",VLOOKUP($E294,'[1]MEMÓRIA DE CÁLCULO'!$F:$AB,21,FALSE)))</f>
        <v/>
      </c>
      <c r="N294" s="38" t="str">
        <f ca="1">IF($E294="","",IF($E294="Total Geral",SUM(OFFSET(N294,-1,0):$N$25)/3,VLOOKUP($E294,'[1]MEMÓRIA DE CÁLCULO'!$F:$AB,22,FALSE)))</f>
        <v/>
      </c>
      <c r="O294" s="38" t="str">
        <f ca="1">IF($E294="","",IF($E294="Total Geral",SUM(OFFSET(O294,-1,0):$O$25)/3,VLOOKUP($E294,'[1]MEMÓRIA DE CÁLCULO'!$F:$AB,23,FALSE)))</f>
        <v/>
      </c>
      <c r="V294" s="3">
        <f>IF(ISBLANK($B294),0,COUNTIFS('[1]MEMÓRIA DE CÁLCULO'!$F:$F,'PLANILHA ORÇ.'!$B294))</f>
        <v>0</v>
      </c>
    </row>
    <row r="295" spans="2:22" x14ac:dyDescent="0.25">
      <c r="B295"/>
      <c r="E295" s="2" t="str">
        <f t="shared" ca="1" si="5"/>
        <v/>
      </c>
      <c r="F295" s="35" t="str">
        <f ca="1">IF(OR($E295="",$E295="Total Geral"),"",IF(LEN($E295)&lt;6,VLOOKUP($E295,'[1]MEMÓRIA DE CÁLCULO'!$F:$W,2,FALSE),VLOOKUP($E295,'[1]MEMÓRIA DE CÁLCULO'!$F:$W,5,FALSE)))</f>
        <v/>
      </c>
      <c r="G295" s="2" t="str">
        <f ca="1">IF(OR(ISBLANK($E295),$E295="Total Geral"),"",IF(LEN($E295)&lt;6,"",VLOOKUP($E295,'[1]MEMÓRIA DE CÁLCULO'!$F:$W,3,FALSE)))</f>
        <v/>
      </c>
      <c r="H295" s="2" t="str">
        <f ca="1">IF(OR(ISBLANK($E295),$E295="Total Geral"),"",IF(LEN($E295)&lt;6,"",VLOOKUP($E295,'[1]MEMÓRIA DE CÁLCULO'!$F:$W,4,FALSE)))</f>
        <v/>
      </c>
      <c r="I295" s="3" t="str">
        <f ca="1">IF(OR(ISBLANK($E295),$E295="Total Geral"),"",IF(LEN($E295)&lt;6,"",VLOOKUP($E295,'[1]MEMÓRIA DE CÁLCULO'!$F:$W,2,FALSE)))</f>
        <v/>
      </c>
      <c r="J295" s="3" t="str">
        <f ca="1">IF(OR(ISBLANK($E295),$E295="Total Geral"),"",IF(LEN($E295)&lt;6,"",VLOOKUP($E295,'[1]MEMÓRIA DE CÁLCULO'!$F:$W,17,FALSE)))</f>
        <v/>
      </c>
      <c r="K295" s="36" t="str">
        <f ca="1">IF(OR(ISBLANK($E295),$E295="Total Geral"),"",IF(LEN($E295)&lt;6,"",VLOOKUP($E295,'[1]MEMÓRIA DE CÁLCULO'!$F:$W,18,FALSE)))</f>
        <v/>
      </c>
      <c r="L295" s="37" t="str">
        <f ca="1">IF(OR(ISBLANK($E295),$E295="Total Geral"),"",IF(LEN($E295)&lt;6,"",VLOOKUP($E295,'[1]MEMÓRIA DE CÁLCULO'!$F:$AB,20,FALSE)))</f>
        <v/>
      </c>
      <c r="M295" s="37" t="str">
        <f ca="1">IF(OR(ISBLANK($E295),$E295="Total Geral"),"",IF(LEN($E295)&lt;6,"",VLOOKUP($E295,'[1]MEMÓRIA DE CÁLCULO'!$F:$AB,21,FALSE)))</f>
        <v/>
      </c>
      <c r="N295" s="38" t="str">
        <f ca="1">IF($E295="","",IF($E295="Total Geral",SUM(OFFSET(N295,-1,0):$N$25)/3,VLOOKUP($E295,'[1]MEMÓRIA DE CÁLCULO'!$F:$AB,22,FALSE)))</f>
        <v/>
      </c>
      <c r="O295" s="38" t="str">
        <f ca="1">IF($E295="","",IF($E295="Total Geral",SUM(OFFSET(O295,-1,0):$O$25)/3,VLOOKUP($E295,'[1]MEMÓRIA DE CÁLCULO'!$F:$AB,23,FALSE)))</f>
        <v/>
      </c>
      <c r="V295" s="3">
        <f>IF(ISBLANK($B295),0,COUNTIFS('[1]MEMÓRIA DE CÁLCULO'!$F:$F,'PLANILHA ORÇ.'!$B295))</f>
        <v>0</v>
      </c>
    </row>
    <row r="296" spans="2:22" x14ac:dyDescent="0.25">
      <c r="B296"/>
      <c r="E296" s="2" t="str">
        <f t="shared" ca="1" si="5"/>
        <v/>
      </c>
      <c r="F296" s="35" t="str">
        <f ca="1">IF(OR($E296="",$E296="Total Geral"),"",IF(LEN($E296)&lt;6,VLOOKUP($E296,'[1]MEMÓRIA DE CÁLCULO'!$F:$W,2,FALSE),VLOOKUP($E296,'[1]MEMÓRIA DE CÁLCULO'!$F:$W,5,FALSE)))</f>
        <v/>
      </c>
      <c r="G296" s="2" t="str">
        <f ca="1">IF(OR(ISBLANK($E296),$E296="Total Geral"),"",IF(LEN($E296)&lt;6,"",VLOOKUP($E296,'[1]MEMÓRIA DE CÁLCULO'!$F:$W,3,FALSE)))</f>
        <v/>
      </c>
      <c r="H296" s="2" t="str">
        <f ca="1">IF(OR(ISBLANK($E296),$E296="Total Geral"),"",IF(LEN($E296)&lt;6,"",VLOOKUP($E296,'[1]MEMÓRIA DE CÁLCULO'!$F:$W,4,FALSE)))</f>
        <v/>
      </c>
      <c r="I296" s="3" t="str">
        <f ca="1">IF(OR(ISBLANK($E296),$E296="Total Geral"),"",IF(LEN($E296)&lt;6,"",VLOOKUP($E296,'[1]MEMÓRIA DE CÁLCULO'!$F:$W,2,FALSE)))</f>
        <v/>
      </c>
      <c r="J296" s="3" t="str">
        <f ca="1">IF(OR(ISBLANK($E296),$E296="Total Geral"),"",IF(LEN($E296)&lt;6,"",VLOOKUP($E296,'[1]MEMÓRIA DE CÁLCULO'!$F:$W,17,FALSE)))</f>
        <v/>
      </c>
      <c r="K296" s="36" t="str">
        <f ca="1">IF(OR(ISBLANK($E296),$E296="Total Geral"),"",IF(LEN($E296)&lt;6,"",VLOOKUP($E296,'[1]MEMÓRIA DE CÁLCULO'!$F:$W,18,FALSE)))</f>
        <v/>
      </c>
      <c r="L296" s="37" t="str">
        <f ca="1">IF(OR(ISBLANK($E296),$E296="Total Geral"),"",IF(LEN($E296)&lt;6,"",VLOOKUP($E296,'[1]MEMÓRIA DE CÁLCULO'!$F:$AB,20,FALSE)))</f>
        <v/>
      </c>
      <c r="M296" s="37" t="str">
        <f ca="1">IF(OR(ISBLANK($E296),$E296="Total Geral"),"",IF(LEN($E296)&lt;6,"",VLOOKUP($E296,'[1]MEMÓRIA DE CÁLCULO'!$F:$AB,21,FALSE)))</f>
        <v/>
      </c>
      <c r="N296" s="38" t="str">
        <f ca="1">IF($E296="","",IF($E296="Total Geral",SUM(OFFSET(N296,-1,0):$N$25)/3,VLOOKUP($E296,'[1]MEMÓRIA DE CÁLCULO'!$F:$AB,22,FALSE)))</f>
        <v/>
      </c>
      <c r="O296" s="38" t="str">
        <f ca="1">IF($E296="","",IF($E296="Total Geral",SUM(OFFSET(O296,-1,0):$O$25)/3,VLOOKUP($E296,'[1]MEMÓRIA DE CÁLCULO'!$F:$AB,23,FALSE)))</f>
        <v/>
      </c>
      <c r="V296" s="3">
        <f>IF(ISBLANK($B296),0,COUNTIFS('[1]MEMÓRIA DE CÁLCULO'!$F:$F,'PLANILHA ORÇ.'!$B296))</f>
        <v>0</v>
      </c>
    </row>
    <row r="297" spans="2:22" x14ac:dyDescent="0.25">
      <c r="B297"/>
      <c r="E297" s="2" t="str">
        <f t="shared" ca="1" si="5"/>
        <v/>
      </c>
      <c r="F297" s="35" t="str">
        <f ca="1">IF(OR($E297="",$E297="Total Geral"),"",IF(LEN($E297)&lt;6,VLOOKUP($E297,'[1]MEMÓRIA DE CÁLCULO'!$F:$W,2,FALSE),VLOOKUP($E297,'[1]MEMÓRIA DE CÁLCULO'!$F:$W,5,FALSE)))</f>
        <v/>
      </c>
      <c r="G297" s="2" t="str">
        <f ca="1">IF(OR(ISBLANK($E297),$E297="Total Geral"),"",IF(LEN($E297)&lt;6,"",VLOOKUP($E297,'[1]MEMÓRIA DE CÁLCULO'!$F:$W,3,FALSE)))</f>
        <v/>
      </c>
      <c r="H297" s="2" t="str">
        <f ca="1">IF(OR(ISBLANK($E297),$E297="Total Geral"),"",IF(LEN($E297)&lt;6,"",VLOOKUP($E297,'[1]MEMÓRIA DE CÁLCULO'!$F:$W,4,FALSE)))</f>
        <v/>
      </c>
      <c r="I297" s="3" t="str">
        <f ca="1">IF(OR(ISBLANK($E297),$E297="Total Geral"),"",IF(LEN($E297)&lt;6,"",VLOOKUP($E297,'[1]MEMÓRIA DE CÁLCULO'!$F:$W,2,FALSE)))</f>
        <v/>
      </c>
      <c r="J297" s="3" t="str">
        <f ca="1">IF(OR(ISBLANK($E297),$E297="Total Geral"),"",IF(LEN($E297)&lt;6,"",VLOOKUP($E297,'[1]MEMÓRIA DE CÁLCULO'!$F:$W,17,FALSE)))</f>
        <v/>
      </c>
      <c r="K297" s="36" t="str">
        <f ca="1">IF(OR(ISBLANK($E297),$E297="Total Geral"),"",IF(LEN($E297)&lt;6,"",VLOOKUP($E297,'[1]MEMÓRIA DE CÁLCULO'!$F:$W,18,FALSE)))</f>
        <v/>
      </c>
      <c r="L297" s="37" t="str">
        <f ca="1">IF(OR(ISBLANK($E297),$E297="Total Geral"),"",IF(LEN($E297)&lt;6,"",VLOOKUP($E297,'[1]MEMÓRIA DE CÁLCULO'!$F:$AB,20,FALSE)))</f>
        <v/>
      </c>
      <c r="M297" s="37" t="str">
        <f ca="1">IF(OR(ISBLANK($E297),$E297="Total Geral"),"",IF(LEN($E297)&lt;6,"",VLOOKUP($E297,'[1]MEMÓRIA DE CÁLCULO'!$F:$AB,21,FALSE)))</f>
        <v/>
      </c>
      <c r="N297" s="38" t="str">
        <f ca="1">IF($E297="","",IF($E297="Total Geral",SUM(OFFSET(N297,-1,0):$N$25)/3,VLOOKUP($E297,'[1]MEMÓRIA DE CÁLCULO'!$F:$AB,22,FALSE)))</f>
        <v/>
      </c>
      <c r="O297" s="38" t="str">
        <f ca="1">IF($E297="","",IF($E297="Total Geral",SUM(OFFSET(O297,-1,0):$O$25)/3,VLOOKUP($E297,'[1]MEMÓRIA DE CÁLCULO'!$F:$AB,23,FALSE)))</f>
        <v/>
      </c>
      <c r="V297" s="3">
        <f>IF(ISBLANK($B297),0,COUNTIFS('[1]MEMÓRIA DE CÁLCULO'!$F:$F,'PLANILHA ORÇ.'!$B297))</f>
        <v>0</v>
      </c>
    </row>
    <row r="298" spans="2:22" x14ac:dyDescent="0.25">
      <c r="B298"/>
      <c r="E298" s="2" t="str">
        <f t="shared" ca="1" si="5"/>
        <v/>
      </c>
      <c r="F298" s="35" t="str">
        <f ca="1">IF(OR($E298="",$E298="Total Geral"),"",IF(LEN($E298)&lt;6,VLOOKUP($E298,'[1]MEMÓRIA DE CÁLCULO'!$F:$W,2,FALSE),VLOOKUP($E298,'[1]MEMÓRIA DE CÁLCULO'!$F:$W,5,FALSE)))</f>
        <v/>
      </c>
      <c r="G298" s="2" t="str">
        <f ca="1">IF(OR(ISBLANK($E298),$E298="Total Geral"),"",IF(LEN($E298)&lt;6,"",VLOOKUP($E298,'[1]MEMÓRIA DE CÁLCULO'!$F:$W,3,FALSE)))</f>
        <v/>
      </c>
      <c r="H298" s="2" t="str">
        <f ca="1">IF(OR(ISBLANK($E298),$E298="Total Geral"),"",IF(LEN($E298)&lt;6,"",VLOOKUP($E298,'[1]MEMÓRIA DE CÁLCULO'!$F:$W,4,FALSE)))</f>
        <v/>
      </c>
      <c r="I298" s="3" t="str">
        <f ca="1">IF(OR(ISBLANK($E298),$E298="Total Geral"),"",IF(LEN($E298)&lt;6,"",VLOOKUP($E298,'[1]MEMÓRIA DE CÁLCULO'!$F:$W,2,FALSE)))</f>
        <v/>
      </c>
      <c r="J298" s="3" t="str">
        <f ca="1">IF(OR(ISBLANK($E298),$E298="Total Geral"),"",IF(LEN($E298)&lt;6,"",VLOOKUP($E298,'[1]MEMÓRIA DE CÁLCULO'!$F:$W,17,FALSE)))</f>
        <v/>
      </c>
      <c r="K298" s="36" t="str">
        <f ca="1">IF(OR(ISBLANK($E298),$E298="Total Geral"),"",IF(LEN($E298)&lt;6,"",VLOOKUP($E298,'[1]MEMÓRIA DE CÁLCULO'!$F:$W,18,FALSE)))</f>
        <v/>
      </c>
      <c r="L298" s="37" t="str">
        <f ca="1">IF(OR(ISBLANK($E298),$E298="Total Geral"),"",IF(LEN($E298)&lt;6,"",VLOOKUP($E298,'[1]MEMÓRIA DE CÁLCULO'!$F:$AB,20,FALSE)))</f>
        <v/>
      </c>
      <c r="M298" s="37" t="str">
        <f ca="1">IF(OR(ISBLANK($E298),$E298="Total Geral"),"",IF(LEN($E298)&lt;6,"",VLOOKUP($E298,'[1]MEMÓRIA DE CÁLCULO'!$F:$AB,21,FALSE)))</f>
        <v/>
      </c>
      <c r="N298" s="38" t="str">
        <f ca="1">IF($E298="","",IF($E298="Total Geral",SUM(OFFSET(N298,-1,0):$N$25)/3,VLOOKUP($E298,'[1]MEMÓRIA DE CÁLCULO'!$F:$AB,22,FALSE)))</f>
        <v/>
      </c>
      <c r="O298" s="38" t="str">
        <f ca="1">IF($E298="","",IF($E298="Total Geral",SUM(OFFSET(O298,-1,0):$O$25)/3,VLOOKUP($E298,'[1]MEMÓRIA DE CÁLCULO'!$F:$AB,23,FALSE)))</f>
        <v/>
      </c>
      <c r="V298" s="3">
        <f>IF(ISBLANK($B298),0,COUNTIFS('[1]MEMÓRIA DE CÁLCULO'!$F:$F,'PLANILHA ORÇ.'!$B298))</f>
        <v>0</v>
      </c>
    </row>
    <row r="299" spans="2:22" x14ac:dyDescent="0.25">
      <c r="B299"/>
      <c r="E299" s="2" t="str">
        <f t="shared" ca="1" si="5"/>
        <v/>
      </c>
      <c r="F299" s="35" t="str">
        <f ca="1">IF(OR($E299="",$E299="Total Geral"),"",IF(LEN($E299)&lt;6,VLOOKUP($E299,'[1]MEMÓRIA DE CÁLCULO'!$F:$W,2,FALSE),VLOOKUP($E299,'[1]MEMÓRIA DE CÁLCULO'!$F:$W,5,FALSE)))</f>
        <v/>
      </c>
      <c r="G299" s="2" t="str">
        <f ca="1">IF(OR(ISBLANK($E299),$E299="Total Geral"),"",IF(LEN($E299)&lt;6,"",VLOOKUP($E299,'[1]MEMÓRIA DE CÁLCULO'!$F:$W,3,FALSE)))</f>
        <v/>
      </c>
      <c r="H299" s="2" t="str">
        <f ca="1">IF(OR(ISBLANK($E299),$E299="Total Geral"),"",IF(LEN($E299)&lt;6,"",VLOOKUP($E299,'[1]MEMÓRIA DE CÁLCULO'!$F:$W,4,FALSE)))</f>
        <v/>
      </c>
      <c r="I299" s="3" t="str">
        <f ca="1">IF(OR(ISBLANK($E299),$E299="Total Geral"),"",IF(LEN($E299)&lt;6,"",VLOOKUP($E299,'[1]MEMÓRIA DE CÁLCULO'!$F:$W,2,FALSE)))</f>
        <v/>
      </c>
      <c r="J299" s="3" t="str">
        <f ca="1">IF(OR(ISBLANK($E299),$E299="Total Geral"),"",IF(LEN($E299)&lt;6,"",VLOOKUP($E299,'[1]MEMÓRIA DE CÁLCULO'!$F:$W,17,FALSE)))</f>
        <v/>
      </c>
      <c r="K299" s="36" t="str">
        <f ca="1">IF(OR(ISBLANK($E299),$E299="Total Geral"),"",IF(LEN($E299)&lt;6,"",VLOOKUP($E299,'[1]MEMÓRIA DE CÁLCULO'!$F:$W,18,FALSE)))</f>
        <v/>
      </c>
      <c r="L299" s="37" t="str">
        <f ca="1">IF(OR(ISBLANK($E299),$E299="Total Geral"),"",IF(LEN($E299)&lt;6,"",VLOOKUP($E299,'[1]MEMÓRIA DE CÁLCULO'!$F:$AB,20,FALSE)))</f>
        <v/>
      </c>
      <c r="M299" s="37" t="str">
        <f ca="1">IF(OR(ISBLANK($E299),$E299="Total Geral"),"",IF(LEN($E299)&lt;6,"",VLOOKUP($E299,'[1]MEMÓRIA DE CÁLCULO'!$F:$AB,21,FALSE)))</f>
        <v/>
      </c>
      <c r="N299" s="38" t="str">
        <f ca="1">IF($E299="","",IF($E299="Total Geral",SUM(OFFSET(N299,-1,0):$N$25)/3,VLOOKUP($E299,'[1]MEMÓRIA DE CÁLCULO'!$F:$AB,22,FALSE)))</f>
        <v/>
      </c>
      <c r="O299" s="38" t="str">
        <f ca="1">IF($E299="","",IF($E299="Total Geral",SUM(OFFSET(O299,-1,0):$O$25)/3,VLOOKUP($E299,'[1]MEMÓRIA DE CÁLCULO'!$F:$AB,23,FALSE)))</f>
        <v/>
      </c>
      <c r="V299" s="3">
        <f>IF(ISBLANK($B299),0,COUNTIFS('[1]MEMÓRIA DE CÁLCULO'!$F:$F,'PLANILHA ORÇ.'!$B299))</f>
        <v>0</v>
      </c>
    </row>
    <row r="300" spans="2:22" x14ac:dyDescent="0.25">
      <c r="B300"/>
      <c r="E300" s="2" t="str">
        <f t="shared" ca="1" si="5"/>
        <v/>
      </c>
      <c r="F300" s="35" t="str">
        <f ca="1">IF(OR($E300="",$E300="Total Geral"),"",IF(LEN($E300)&lt;6,VLOOKUP($E300,'[1]MEMÓRIA DE CÁLCULO'!$F:$W,2,FALSE),VLOOKUP($E300,'[1]MEMÓRIA DE CÁLCULO'!$F:$W,5,FALSE)))</f>
        <v/>
      </c>
      <c r="G300" s="2" t="str">
        <f ca="1">IF(OR(ISBLANK($E300),$E300="Total Geral"),"",IF(LEN($E300)&lt;6,"",VLOOKUP($E300,'[1]MEMÓRIA DE CÁLCULO'!$F:$W,3,FALSE)))</f>
        <v/>
      </c>
      <c r="H300" s="2" t="str">
        <f ca="1">IF(OR(ISBLANK($E300),$E300="Total Geral"),"",IF(LEN($E300)&lt;6,"",VLOOKUP($E300,'[1]MEMÓRIA DE CÁLCULO'!$F:$W,4,FALSE)))</f>
        <v/>
      </c>
      <c r="I300" s="3" t="str">
        <f ca="1">IF(OR(ISBLANK($E300),$E300="Total Geral"),"",IF(LEN($E300)&lt;6,"",VLOOKUP($E300,'[1]MEMÓRIA DE CÁLCULO'!$F:$W,2,FALSE)))</f>
        <v/>
      </c>
      <c r="J300" s="3" t="str">
        <f ca="1">IF(OR(ISBLANK($E300),$E300="Total Geral"),"",IF(LEN($E300)&lt;6,"",VLOOKUP($E300,'[1]MEMÓRIA DE CÁLCULO'!$F:$W,17,FALSE)))</f>
        <v/>
      </c>
      <c r="K300" s="36" t="str">
        <f ca="1">IF(OR(ISBLANK($E300),$E300="Total Geral"),"",IF(LEN($E300)&lt;6,"",VLOOKUP($E300,'[1]MEMÓRIA DE CÁLCULO'!$F:$W,18,FALSE)))</f>
        <v/>
      </c>
      <c r="L300" s="37" t="str">
        <f ca="1">IF(OR(ISBLANK($E300),$E300="Total Geral"),"",IF(LEN($E300)&lt;6,"",VLOOKUP($E300,'[1]MEMÓRIA DE CÁLCULO'!$F:$AB,20,FALSE)))</f>
        <v/>
      </c>
      <c r="M300" s="37" t="str">
        <f ca="1">IF(OR(ISBLANK($E300),$E300="Total Geral"),"",IF(LEN($E300)&lt;6,"",VLOOKUP($E300,'[1]MEMÓRIA DE CÁLCULO'!$F:$AB,21,FALSE)))</f>
        <v/>
      </c>
      <c r="N300" s="38" t="str">
        <f ca="1">IF($E300="","",IF($E300="Total Geral",SUM(OFFSET(N300,-1,0):$N$25)/3,VLOOKUP($E300,'[1]MEMÓRIA DE CÁLCULO'!$F:$AB,22,FALSE)))</f>
        <v/>
      </c>
      <c r="O300" s="38" t="str">
        <f ca="1">IF($E300="","",IF($E300="Total Geral",SUM(OFFSET(O300,-1,0):$O$25)/3,VLOOKUP($E300,'[1]MEMÓRIA DE CÁLCULO'!$F:$AB,23,FALSE)))</f>
        <v/>
      </c>
      <c r="V300" s="3">
        <f>IF(ISBLANK($B300),0,COUNTIFS('[1]MEMÓRIA DE CÁLCULO'!$F:$F,'PLANILHA ORÇ.'!$B300))</f>
        <v>0</v>
      </c>
    </row>
    <row r="301" spans="2:22" x14ac:dyDescent="0.25">
      <c r="B301"/>
      <c r="E301" s="2" t="str">
        <f t="shared" ca="1" si="5"/>
        <v/>
      </c>
      <c r="F301" s="35" t="str">
        <f ca="1">IF(OR($E301="",$E301="Total Geral"),"",IF(LEN($E301)&lt;6,VLOOKUP($E301,'[1]MEMÓRIA DE CÁLCULO'!$F:$W,2,FALSE),VLOOKUP($E301,'[1]MEMÓRIA DE CÁLCULO'!$F:$W,5,FALSE)))</f>
        <v/>
      </c>
      <c r="G301" s="2" t="str">
        <f ca="1">IF(OR(ISBLANK($E301),$E301="Total Geral"),"",IF(LEN($E301)&lt;6,"",VLOOKUP($E301,'[1]MEMÓRIA DE CÁLCULO'!$F:$W,3,FALSE)))</f>
        <v/>
      </c>
      <c r="H301" s="2" t="str">
        <f ca="1">IF(OR(ISBLANK($E301),$E301="Total Geral"),"",IF(LEN($E301)&lt;6,"",VLOOKUP($E301,'[1]MEMÓRIA DE CÁLCULO'!$F:$W,4,FALSE)))</f>
        <v/>
      </c>
      <c r="I301" s="3" t="str">
        <f ca="1">IF(OR(ISBLANK($E301),$E301="Total Geral"),"",IF(LEN($E301)&lt;6,"",VLOOKUP($E301,'[1]MEMÓRIA DE CÁLCULO'!$F:$W,2,FALSE)))</f>
        <v/>
      </c>
      <c r="J301" s="3" t="str">
        <f ca="1">IF(OR(ISBLANK($E301),$E301="Total Geral"),"",IF(LEN($E301)&lt;6,"",VLOOKUP($E301,'[1]MEMÓRIA DE CÁLCULO'!$F:$W,17,FALSE)))</f>
        <v/>
      </c>
      <c r="K301" s="36" t="str">
        <f ca="1">IF(OR(ISBLANK($E301),$E301="Total Geral"),"",IF(LEN($E301)&lt;6,"",VLOOKUP($E301,'[1]MEMÓRIA DE CÁLCULO'!$F:$W,18,FALSE)))</f>
        <v/>
      </c>
      <c r="L301" s="37" t="str">
        <f ca="1">IF(OR(ISBLANK($E301),$E301="Total Geral"),"",IF(LEN($E301)&lt;6,"",VLOOKUP($E301,'[1]MEMÓRIA DE CÁLCULO'!$F:$AB,20,FALSE)))</f>
        <v/>
      </c>
      <c r="M301" s="37" t="str">
        <f ca="1">IF(OR(ISBLANK($E301),$E301="Total Geral"),"",IF(LEN($E301)&lt;6,"",VLOOKUP($E301,'[1]MEMÓRIA DE CÁLCULO'!$F:$AB,21,FALSE)))</f>
        <v/>
      </c>
      <c r="N301" s="38" t="str">
        <f ca="1">IF($E301="","",IF($E301="Total Geral",SUM(OFFSET(N301,-1,0):$N$25)/3,VLOOKUP($E301,'[1]MEMÓRIA DE CÁLCULO'!$F:$AB,22,FALSE)))</f>
        <v/>
      </c>
      <c r="O301" s="38" t="str">
        <f ca="1">IF($E301="","",IF($E301="Total Geral",SUM(OFFSET(O301,-1,0):$O$25)/3,VLOOKUP($E301,'[1]MEMÓRIA DE CÁLCULO'!$F:$AB,23,FALSE)))</f>
        <v/>
      </c>
      <c r="V301" s="3">
        <f>IF(ISBLANK($B301),0,COUNTIFS('[1]MEMÓRIA DE CÁLCULO'!$F:$F,'PLANILHA ORÇ.'!$B301))</f>
        <v>0</v>
      </c>
    </row>
    <row r="302" spans="2:22" x14ac:dyDescent="0.25">
      <c r="B302"/>
      <c r="E302" s="2" t="str">
        <f t="shared" ca="1" si="5"/>
        <v/>
      </c>
      <c r="F302" s="35" t="str">
        <f ca="1">IF(OR($E302="",$E302="Total Geral"),"",IF(LEN($E302)&lt;6,VLOOKUP($E302,'[1]MEMÓRIA DE CÁLCULO'!$F:$W,2,FALSE),VLOOKUP($E302,'[1]MEMÓRIA DE CÁLCULO'!$F:$W,5,FALSE)))</f>
        <v/>
      </c>
      <c r="G302" s="2" t="str">
        <f ca="1">IF(OR(ISBLANK($E302),$E302="Total Geral"),"",IF(LEN($E302)&lt;6,"",VLOOKUP($E302,'[1]MEMÓRIA DE CÁLCULO'!$F:$W,3,FALSE)))</f>
        <v/>
      </c>
      <c r="H302" s="2" t="str">
        <f ca="1">IF(OR(ISBLANK($E302),$E302="Total Geral"),"",IF(LEN($E302)&lt;6,"",VLOOKUP($E302,'[1]MEMÓRIA DE CÁLCULO'!$F:$W,4,FALSE)))</f>
        <v/>
      </c>
      <c r="I302" s="3" t="str">
        <f ca="1">IF(OR(ISBLANK($E302),$E302="Total Geral"),"",IF(LEN($E302)&lt;6,"",VLOOKUP($E302,'[1]MEMÓRIA DE CÁLCULO'!$F:$W,2,FALSE)))</f>
        <v/>
      </c>
      <c r="J302" s="3" t="str">
        <f ca="1">IF(OR(ISBLANK($E302),$E302="Total Geral"),"",IF(LEN($E302)&lt;6,"",VLOOKUP($E302,'[1]MEMÓRIA DE CÁLCULO'!$F:$W,17,FALSE)))</f>
        <v/>
      </c>
      <c r="K302" s="36" t="str">
        <f ca="1">IF(OR(ISBLANK($E302),$E302="Total Geral"),"",IF(LEN($E302)&lt;6,"",VLOOKUP($E302,'[1]MEMÓRIA DE CÁLCULO'!$F:$W,18,FALSE)))</f>
        <v/>
      </c>
      <c r="L302" s="37" t="str">
        <f ca="1">IF(OR(ISBLANK($E302),$E302="Total Geral"),"",IF(LEN($E302)&lt;6,"",VLOOKUP($E302,'[1]MEMÓRIA DE CÁLCULO'!$F:$AB,20,FALSE)))</f>
        <v/>
      </c>
      <c r="M302" s="37" t="str">
        <f ca="1">IF(OR(ISBLANK($E302),$E302="Total Geral"),"",IF(LEN($E302)&lt;6,"",VLOOKUP($E302,'[1]MEMÓRIA DE CÁLCULO'!$F:$AB,21,FALSE)))</f>
        <v/>
      </c>
      <c r="N302" s="38" t="str">
        <f ca="1">IF($E302="","",IF($E302="Total Geral",SUM(OFFSET(N302,-1,0):$N$25)/3,VLOOKUP($E302,'[1]MEMÓRIA DE CÁLCULO'!$F:$AB,22,FALSE)))</f>
        <v/>
      </c>
      <c r="O302" s="38" t="str">
        <f ca="1">IF($E302="","",IF($E302="Total Geral",SUM(OFFSET(O302,-1,0):$O$25)/3,VLOOKUP($E302,'[1]MEMÓRIA DE CÁLCULO'!$F:$AB,23,FALSE)))</f>
        <v/>
      </c>
      <c r="V302" s="3">
        <f>IF(ISBLANK($B302),0,COUNTIFS('[1]MEMÓRIA DE CÁLCULO'!$F:$F,'PLANILHA ORÇ.'!$B302))</f>
        <v>0</v>
      </c>
    </row>
    <row r="303" spans="2:22" x14ac:dyDescent="0.25">
      <c r="B303"/>
      <c r="E303" s="2" t="str">
        <f t="shared" ca="1" si="5"/>
        <v/>
      </c>
      <c r="F303" s="35" t="str">
        <f ca="1">IF(OR($E303="",$E303="Total Geral"),"",IF(LEN($E303)&lt;6,VLOOKUP($E303,'[1]MEMÓRIA DE CÁLCULO'!$F:$W,2,FALSE),VLOOKUP($E303,'[1]MEMÓRIA DE CÁLCULO'!$F:$W,5,FALSE)))</f>
        <v/>
      </c>
      <c r="G303" s="2" t="str">
        <f ca="1">IF(OR(ISBLANK($E303),$E303="Total Geral"),"",IF(LEN($E303)&lt;6,"",VLOOKUP($E303,'[1]MEMÓRIA DE CÁLCULO'!$F:$W,3,FALSE)))</f>
        <v/>
      </c>
      <c r="H303" s="2" t="str">
        <f ca="1">IF(OR(ISBLANK($E303),$E303="Total Geral"),"",IF(LEN($E303)&lt;6,"",VLOOKUP($E303,'[1]MEMÓRIA DE CÁLCULO'!$F:$W,4,FALSE)))</f>
        <v/>
      </c>
      <c r="I303" s="3" t="str">
        <f ca="1">IF(OR(ISBLANK($E303),$E303="Total Geral"),"",IF(LEN($E303)&lt;6,"",VLOOKUP($E303,'[1]MEMÓRIA DE CÁLCULO'!$F:$W,2,FALSE)))</f>
        <v/>
      </c>
      <c r="J303" s="3" t="str">
        <f ca="1">IF(OR(ISBLANK($E303),$E303="Total Geral"),"",IF(LEN($E303)&lt;6,"",VLOOKUP($E303,'[1]MEMÓRIA DE CÁLCULO'!$F:$W,17,FALSE)))</f>
        <v/>
      </c>
      <c r="K303" s="36" t="str">
        <f ca="1">IF(OR(ISBLANK($E303),$E303="Total Geral"),"",IF(LEN($E303)&lt;6,"",VLOOKUP($E303,'[1]MEMÓRIA DE CÁLCULO'!$F:$W,18,FALSE)))</f>
        <v/>
      </c>
      <c r="L303" s="37" t="str">
        <f ca="1">IF(OR(ISBLANK($E303),$E303="Total Geral"),"",IF(LEN($E303)&lt;6,"",VLOOKUP($E303,'[1]MEMÓRIA DE CÁLCULO'!$F:$AB,20,FALSE)))</f>
        <v/>
      </c>
      <c r="M303" s="37" t="str">
        <f ca="1">IF(OR(ISBLANK($E303),$E303="Total Geral"),"",IF(LEN($E303)&lt;6,"",VLOOKUP($E303,'[1]MEMÓRIA DE CÁLCULO'!$F:$AB,21,FALSE)))</f>
        <v/>
      </c>
      <c r="N303" s="38" t="str">
        <f ca="1">IF($E303="","",IF($E303="Total Geral",SUM(OFFSET(N303,-1,0):$N$25)/3,VLOOKUP($E303,'[1]MEMÓRIA DE CÁLCULO'!$F:$AB,22,FALSE)))</f>
        <v/>
      </c>
      <c r="O303" s="38" t="str">
        <f ca="1">IF($E303="","",IF($E303="Total Geral",SUM(OFFSET(O303,-1,0):$O$25)/3,VLOOKUP($E303,'[1]MEMÓRIA DE CÁLCULO'!$F:$AB,23,FALSE)))</f>
        <v/>
      </c>
      <c r="V303" s="3">
        <f>IF(ISBLANK($B303),0,COUNTIFS('[1]MEMÓRIA DE CÁLCULO'!$F:$F,'PLANILHA ORÇ.'!$B303))</f>
        <v>0</v>
      </c>
    </row>
    <row r="304" spans="2:22" x14ac:dyDescent="0.25">
      <c r="B304"/>
      <c r="E304" s="2" t="str">
        <f t="shared" ca="1" si="5"/>
        <v/>
      </c>
      <c r="F304" s="35" t="str">
        <f ca="1">IF(OR($E304="",$E304="Total Geral"),"",IF(LEN($E304)&lt;6,VLOOKUP($E304,'[1]MEMÓRIA DE CÁLCULO'!$F:$W,2,FALSE),VLOOKUP($E304,'[1]MEMÓRIA DE CÁLCULO'!$F:$W,5,FALSE)))</f>
        <v/>
      </c>
      <c r="G304" s="2" t="str">
        <f ca="1">IF(OR(ISBLANK($E304),$E304="Total Geral"),"",IF(LEN($E304)&lt;6,"",VLOOKUP($E304,'[1]MEMÓRIA DE CÁLCULO'!$F:$W,3,FALSE)))</f>
        <v/>
      </c>
      <c r="H304" s="2" t="str">
        <f ca="1">IF(OR(ISBLANK($E304),$E304="Total Geral"),"",IF(LEN($E304)&lt;6,"",VLOOKUP($E304,'[1]MEMÓRIA DE CÁLCULO'!$F:$W,4,FALSE)))</f>
        <v/>
      </c>
      <c r="I304" s="3" t="str">
        <f ca="1">IF(OR(ISBLANK($E304),$E304="Total Geral"),"",IF(LEN($E304)&lt;6,"",VLOOKUP($E304,'[1]MEMÓRIA DE CÁLCULO'!$F:$W,2,FALSE)))</f>
        <v/>
      </c>
      <c r="J304" s="3" t="str">
        <f ca="1">IF(OR(ISBLANK($E304),$E304="Total Geral"),"",IF(LEN($E304)&lt;6,"",VLOOKUP($E304,'[1]MEMÓRIA DE CÁLCULO'!$F:$W,17,FALSE)))</f>
        <v/>
      </c>
      <c r="K304" s="36" t="str">
        <f ca="1">IF(OR(ISBLANK($E304),$E304="Total Geral"),"",IF(LEN($E304)&lt;6,"",VLOOKUP($E304,'[1]MEMÓRIA DE CÁLCULO'!$F:$W,18,FALSE)))</f>
        <v/>
      </c>
      <c r="L304" s="37" t="str">
        <f ca="1">IF(OR(ISBLANK($E304),$E304="Total Geral"),"",IF(LEN($E304)&lt;6,"",VLOOKUP($E304,'[1]MEMÓRIA DE CÁLCULO'!$F:$AB,20,FALSE)))</f>
        <v/>
      </c>
      <c r="M304" s="37" t="str">
        <f ca="1">IF(OR(ISBLANK($E304),$E304="Total Geral"),"",IF(LEN($E304)&lt;6,"",VLOOKUP($E304,'[1]MEMÓRIA DE CÁLCULO'!$F:$AB,21,FALSE)))</f>
        <v/>
      </c>
      <c r="N304" s="38" t="str">
        <f ca="1">IF($E304="","",IF($E304="Total Geral",SUM(OFFSET(N304,-1,0):$N$25)/3,VLOOKUP($E304,'[1]MEMÓRIA DE CÁLCULO'!$F:$AB,22,FALSE)))</f>
        <v/>
      </c>
      <c r="O304" s="38" t="str">
        <f ca="1">IF($E304="","",IF($E304="Total Geral",SUM(OFFSET(O304,-1,0):$O$25)/3,VLOOKUP($E304,'[1]MEMÓRIA DE CÁLCULO'!$F:$AB,23,FALSE)))</f>
        <v/>
      </c>
      <c r="V304" s="3">
        <f>IF(ISBLANK($B304),0,COUNTIFS('[1]MEMÓRIA DE CÁLCULO'!$F:$F,'PLANILHA ORÇ.'!$B304))</f>
        <v>0</v>
      </c>
    </row>
    <row r="305" spans="2:22" x14ac:dyDescent="0.25">
      <c r="B305"/>
      <c r="E305" s="2" t="str">
        <f t="shared" ca="1" si="5"/>
        <v/>
      </c>
      <c r="F305" s="35" t="str">
        <f ca="1">IF(OR($E305="",$E305="Total Geral"),"",IF(LEN($E305)&lt;6,VLOOKUP($E305,'[1]MEMÓRIA DE CÁLCULO'!$F:$W,2,FALSE),VLOOKUP($E305,'[1]MEMÓRIA DE CÁLCULO'!$F:$W,5,FALSE)))</f>
        <v/>
      </c>
      <c r="G305" s="2" t="str">
        <f ca="1">IF(OR(ISBLANK($E305),$E305="Total Geral"),"",IF(LEN($E305)&lt;6,"",VLOOKUP($E305,'[1]MEMÓRIA DE CÁLCULO'!$F:$W,3,FALSE)))</f>
        <v/>
      </c>
      <c r="H305" s="2" t="str">
        <f ca="1">IF(OR(ISBLANK($E305),$E305="Total Geral"),"",IF(LEN($E305)&lt;6,"",VLOOKUP($E305,'[1]MEMÓRIA DE CÁLCULO'!$F:$W,4,FALSE)))</f>
        <v/>
      </c>
      <c r="I305" s="3" t="str">
        <f ca="1">IF(OR(ISBLANK($E305),$E305="Total Geral"),"",IF(LEN($E305)&lt;6,"",VLOOKUP($E305,'[1]MEMÓRIA DE CÁLCULO'!$F:$W,2,FALSE)))</f>
        <v/>
      </c>
      <c r="J305" s="3" t="str">
        <f ca="1">IF(OR(ISBLANK($E305),$E305="Total Geral"),"",IF(LEN($E305)&lt;6,"",VLOOKUP($E305,'[1]MEMÓRIA DE CÁLCULO'!$F:$W,17,FALSE)))</f>
        <v/>
      </c>
      <c r="K305" s="36" t="str">
        <f ca="1">IF(OR(ISBLANK($E305),$E305="Total Geral"),"",IF(LEN($E305)&lt;6,"",VLOOKUP($E305,'[1]MEMÓRIA DE CÁLCULO'!$F:$W,18,FALSE)))</f>
        <v/>
      </c>
      <c r="L305" s="37" t="str">
        <f ca="1">IF(OR(ISBLANK($E305),$E305="Total Geral"),"",IF(LEN($E305)&lt;6,"",VLOOKUP($E305,'[1]MEMÓRIA DE CÁLCULO'!$F:$AB,20,FALSE)))</f>
        <v/>
      </c>
      <c r="M305" s="37" t="str">
        <f ca="1">IF(OR(ISBLANK($E305),$E305="Total Geral"),"",IF(LEN($E305)&lt;6,"",VLOOKUP($E305,'[1]MEMÓRIA DE CÁLCULO'!$F:$AB,21,FALSE)))</f>
        <v/>
      </c>
      <c r="N305" s="38" t="str">
        <f ca="1">IF($E305="","",IF($E305="Total Geral",SUM(OFFSET(N305,-1,0):$N$25)/3,VLOOKUP($E305,'[1]MEMÓRIA DE CÁLCULO'!$F:$AB,22,FALSE)))</f>
        <v/>
      </c>
      <c r="O305" s="38" t="str">
        <f ca="1">IF($E305="","",IF($E305="Total Geral",SUM(OFFSET(O305,-1,0):$O$25)/3,VLOOKUP($E305,'[1]MEMÓRIA DE CÁLCULO'!$F:$AB,23,FALSE)))</f>
        <v/>
      </c>
      <c r="V305" s="3">
        <f>IF(ISBLANK($B305),0,COUNTIFS('[1]MEMÓRIA DE CÁLCULO'!$F:$F,'PLANILHA ORÇ.'!$B305))</f>
        <v>0</v>
      </c>
    </row>
    <row r="306" spans="2:22" x14ac:dyDescent="0.25">
      <c r="B306"/>
      <c r="E306" s="2" t="str">
        <f t="shared" ca="1" si="5"/>
        <v/>
      </c>
      <c r="F306" s="35" t="str">
        <f ca="1">IF(OR($E306="",$E306="Total Geral"),"",IF(LEN($E306)&lt;6,VLOOKUP($E306,'[1]MEMÓRIA DE CÁLCULO'!$F:$W,2,FALSE),VLOOKUP($E306,'[1]MEMÓRIA DE CÁLCULO'!$F:$W,5,FALSE)))</f>
        <v/>
      </c>
      <c r="G306" s="2" t="str">
        <f ca="1">IF(OR(ISBLANK($E306),$E306="Total Geral"),"",IF(LEN($E306)&lt;6,"",VLOOKUP($E306,'[1]MEMÓRIA DE CÁLCULO'!$F:$W,3,FALSE)))</f>
        <v/>
      </c>
      <c r="H306" s="2" t="str">
        <f ca="1">IF(OR(ISBLANK($E306),$E306="Total Geral"),"",IF(LEN($E306)&lt;6,"",VLOOKUP($E306,'[1]MEMÓRIA DE CÁLCULO'!$F:$W,4,FALSE)))</f>
        <v/>
      </c>
      <c r="I306" s="3" t="str">
        <f ca="1">IF(OR(ISBLANK($E306),$E306="Total Geral"),"",IF(LEN($E306)&lt;6,"",VLOOKUP($E306,'[1]MEMÓRIA DE CÁLCULO'!$F:$W,2,FALSE)))</f>
        <v/>
      </c>
      <c r="J306" s="3" t="str">
        <f ca="1">IF(OR(ISBLANK($E306),$E306="Total Geral"),"",IF(LEN($E306)&lt;6,"",VLOOKUP($E306,'[1]MEMÓRIA DE CÁLCULO'!$F:$W,17,FALSE)))</f>
        <v/>
      </c>
      <c r="K306" s="36" t="str">
        <f ca="1">IF(OR(ISBLANK($E306),$E306="Total Geral"),"",IF(LEN($E306)&lt;6,"",VLOOKUP($E306,'[1]MEMÓRIA DE CÁLCULO'!$F:$W,18,FALSE)))</f>
        <v/>
      </c>
      <c r="L306" s="37" t="str">
        <f ca="1">IF(OR(ISBLANK($E306),$E306="Total Geral"),"",IF(LEN($E306)&lt;6,"",VLOOKUP($E306,'[1]MEMÓRIA DE CÁLCULO'!$F:$AB,20,FALSE)))</f>
        <v/>
      </c>
      <c r="M306" s="37" t="str">
        <f ca="1">IF(OR(ISBLANK($E306),$E306="Total Geral"),"",IF(LEN($E306)&lt;6,"",VLOOKUP($E306,'[1]MEMÓRIA DE CÁLCULO'!$F:$AB,21,FALSE)))</f>
        <v/>
      </c>
      <c r="N306" s="38" t="str">
        <f ca="1">IF($E306="","",IF($E306="Total Geral",SUM(OFFSET(N306,-1,0):$N$25)/3,VLOOKUP($E306,'[1]MEMÓRIA DE CÁLCULO'!$F:$AB,22,FALSE)))</f>
        <v/>
      </c>
      <c r="O306" s="38" t="str">
        <f ca="1">IF($E306="","",IF($E306="Total Geral",SUM(OFFSET(O306,-1,0):$O$25)/3,VLOOKUP($E306,'[1]MEMÓRIA DE CÁLCULO'!$F:$AB,23,FALSE)))</f>
        <v/>
      </c>
      <c r="V306" s="3">
        <f>IF(ISBLANK($B306),0,COUNTIFS('[1]MEMÓRIA DE CÁLCULO'!$F:$F,'PLANILHA ORÇ.'!$B306))</f>
        <v>0</v>
      </c>
    </row>
    <row r="307" spans="2:22" x14ac:dyDescent="0.25">
      <c r="B307"/>
      <c r="E307" s="2" t="str">
        <f t="shared" ca="1" si="5"/>
        <v/>
      </c>
      <c r="F307" s="35" t="str">
        <f ca="1">IF(OR($E307="",$E307="Total Geral"),"",IF(LEN($E307)&lt;6,VLOOKUP($E307,'[1]MEMÓRIA DE CÁLCULO'!$F:$W,2,FALSE),VLOOKUP($E307,'[1]MEMÓRIA DE CÁLCULO'!$F:$W,5,FALSE)))</f>
        <v/>
      </c>
      <c r="G307" s="2" t="str">
        <f ca="1">IF(OR(ISBLANK($E307),$E307="Total Geral"),"",IF(LEN($E307)&lt;6,"",VLOOKUP($E307,'[1]MEMÓRIA DE CÁLCULO'!$F:$W,3,FALSE)))</f>
        <v/>
      </c>
      <c r="H307" s="2" t="str">
        <f ca="1">IF(OR(ISBLANK($E307),$E307="Total Geral"),"",IF(LEN($E307)&lt;6,"",VLOOKUP($E307,'[1]MEMÓRIA DE CÁLCULO'!$F:$W,4,FALSE)))</f>
        <v/>
      </c>
      <c r="I307" s="3" t="str">
        <f ca="1">IF(OR(ISBLANK($E307),$E307="Total Geral"),"",IF(LEN($E307)&lt;6,"",VLOOKUP($E307,'[1]MEMÓRIA DE CÁLCULO'!$F:$W,2,FALSE)))</f>
        <v/>
      </c>
      <c r="J307" s="3" t="str">
        <f ca="1">IF(OR(ISBLANK($E307),$E307="Total Geral"),"",IF(LEN($E307)&lt;6,"",VLOOKUP($E307,'[1]MEMÓRIA DE CÁLCULO'!$F:$W,17,FALSE)))</f>
        <v/>
      </c>
      <c r="K307" s="36" t="str">
        <f ca="1">IF(OR(ISBLANK($E307),$E307="Total Geral"),"",IF(LEN($E307)&lt;6,"",VLOOKUP($E307,'[1]MEMÓRIA DE CÁLCULO'!$F:$W,18,FALSE)))</f>
        <v/>
      </c>
      <c r="L307" s="37" t="str">
        <f ca="1">IF(OR(ISBLANK($E307),$E307="Total Geral"),"",IF(LEN($E307)&lt;6,"",VLOOKUP($E307,'[1]MEMÓRIA DE CÁLCULO'!$F:$AB,20,FALSE)))</f>
        <v/>
      </c>
      <c r="M307" s="37" t="str">
        <f ca="1">IF(OR(ISBLANK($E307),$E307="Total Geral"),"",IF(LEN($E307)&lt;6,"",VLOOKUP($E307,'[1]MEMÓRIA DE CÁLCULO'!$F:$AB,21,FALSE)))</f>
        <v/>
      </c>
      <c r="N307" s="38" t="str">
        <f ca="1">IF($E307="","",IF($E307="Total Geral",SUM(OFFSET(N307,-1,0):$N$25)/3,VLOOKUP($E307,'[1]MEMÓRIA DE CÁLCULO'!$F:$AB,22,FALSE)))</f>
        <v/>
      </c>
      <c r="O307" s="38" t="str">
        <f ca="1">IF($E307="","",IF($E307="Total Geral",SUM(OFFSET(O307,-1,0):$O$25)/3,VLOOKUP($E307,'[1]MEMÓRIA DE CÁLCULO'!$F:$AB,23,FALSE)))</f>
        <v/>
      </c>
      <c r="V307" s="3">
        <f>IF(ISBLANK($B307),0,COUNTIFS('[1]MEMÓRIA DE CÁLCULO'!$F:$F,'PLANILHA ORÇ.'!$B307))</f>
        <v>0</v>
      </c>
    </row>
    <row r="308" spans="2:22" x14ac:dyDescent="0.25">
      <c r="B308"/>
      <c r="E308" s="2" t="str">
        <f t="shared" ca="1" si="5"/>
        <v/>
      </c>
      <c r="F308" s="35" t="str">
        <f ca="1">IF(OR($E308="",$E308="Total Geral"),"",IF(LEN($E308)&lt;6,VLOOKUP($E308,'[1]MEMÓRIA DE CÁLCULO'!$F:$W,2,FALSE),VLOOKUP($E308,'[1]MEMÓRIA DE CÁLCULO'!$F:$W,5,FALSE)))</f>
        <v/>
      </c>
      <c r="G308" s="2" t="str">
        <f ca="1">IF(OR(ISBLANK($E308),$E308="Total Geral"),"",IF(LEN($E308)&lt;6,"",VLOOKUP($E308,'[1]MEMÓRIA DE CÁLCULO'!$F:$W,3,FALSE)))</f>
        <v/>
      </c>
      <c r="H308" s="2" t="str">
        <f ca="1">IF(OR(ISBLANK($E308),$E308="Total Geral"),"",IF(LEN($E308)&lt;6,"",VLOOKUP($E308,'[1]MEMÓRIA DE CÁLCULO'!$F:$W,4,FALSE)))</f>
        <v/>
      </c>
      <c r="I308" s="3" t="str">
        <f ca="1">IF(OR(ISBLANK($E308),$E308="Total Geral"),"",IF(LEN($E308)&lt;6,"",VLOOKUP($E308,'[1]MEMÓRIA DE CÁLCULO'!$F:$W,2,FALSE)))</f>
        <v/>
      </c>
      <c r="J308" s="3" t="str">
        <f ca="1">IF(OR(ISBLANK($E308),$E308="Total Geral"),"",IF(LEN($E308)&lt;6,"",VLOOKUP($E308,'[1]MEMÓRIA DE CÁLCULO'!$F:$W,17,FALSE)))</f>
        <v/>
      </c>
      <c r="K308" s="36" t="str">
        <f ca="1">IF(OR(ISBLANK($E308),$E308="Total Geral"),"",IF(LEN($E308)&lt;6,"",VLOOKUP($E308,'[1]MEMÓRIA DE CÁLCULO'!$F:$W,18,FALSE)))</f>
        <v/>
      </c>
      <c r="L308" s="37" t="str">
        <f ca="1">IF(OR(ISBLANK($E308),$E308="Total Geral"),"",IF(LEN($E308)&lt;6,"",VLOOKUP($E308,'[1]MEMÓRIA DE CÁLCULO'!$F:$AB,20,FALSE)))</f>
        <v/>
      </c>
      <c r="M308" s="37" t="str">
        <f ca="1">IF(OR(ISBLANK($E308),$E308="Total Geral"),"",IF(LEN($E308)&lt;6,"",VLOOKUP($E308,'[1]MEMÓRIA DE CÁLCULO'!$F:$AB,21,FALSE)))</f>
        <v/>
      </c>
      <c r="N308" s="38" t="str">
        <f ca="1">IF($E308="","",IF($E308="Total Geral",SUM(OFFSET(N308,-1,0):$N$25)/3,VLOOKUP($E308,'[1]MEMÓRIA DE CÁLCULO'!$F:$AB,22,FALSE)))</f>
        <v/>
      </c>
      <c r="O308" s="38" t="str">
        <f ca="1">IF($E308="","",IF($E308="Total Geral",SUM(OFFSET(O308,-1,0):$O$25)/3,VLOOKUP($E308,'[1]MEMÓRIA DE CÁLCULO'!$F:$AB,23,FALSE)))</f>
        <v/>
      </c>
      <c r="V308" s="3">
        <f>IF(ISBLANK($B308),0,COUNTIFS('[1]MEMÓRIA DE CÁLCULO'!$F:$F,'PLANILHA ORÇ.'!$B308))</f>
        <v>0</v>
      </c>
    </row>
    <row r="309" spans="2:22" x14ac:dyDescent="0.25">
      <c r="B309" s="43"/>
      <c r="E309" s="2" t="str">
        <f t="shared" ca="1" si="5"/>
        <v/>
      </c>
      <c r="F309" s="35" t="str">
        <f ca="1">IF(OR($E309="",$E309="Total Geral"),"",IF(LEN($E309)&lt;6,VLOOKUP($E309,'[1]MEMÓRIA DE CÁLCULO'!$F:$W,2,FALSE),VLOOKUP($E309,'[1]MEMÓRIA DE CÁLCULO'!$F:$W,5,FALSE)))</f>
        <v/>
      </c>
      <c r="G309" s="2" t="str">
        <f ca="1">IF(OR(ISBLANK($E309),$E309="Total Geral"),"",IF(LEN($E309)&lt;6,"",VLOOKUP($E309,'[1]MEMÓRIA DE CÁLCULO'!$F:$W,3,FALSE)))</f>
        <v/>
      </c>
      <c r="H309" s="2" t="str">
        <f ca="1">IF(OR(ISBLANK($E309),$E309="Total Geral"),"",IF(LEN($E309)&lt;6,"",VLOOKUP($E309,'[1]MEMÓRIA DE CÁLCULO'!$F:$W,4,FALSE)))</f>
        <v/>
      </c>
      <c r="I309" s="3" t="str">
        <f ca="1">IF(OR(ISBLANK($E309),$E309="Total Geral"),"",IF(LEN($E309)&lt;6,"",VLOOKUP($E309,'[1]MEMÓRIA DE CÁLCULO'!$F:$W,2,FALSE)))</f>
        <v/>
      </c>
      <c r="J309" s="3" t="str">
        <f ca="1">IF(OR(ISBLANK($E309),$E309="Total Geral"),"",IF(LEN($E309)&lt;6,"",VLOOKUP($E309,'[1]MEMÓRIA DE CÁLCULO'!$F:$W,17,FALSE)))</f>
        <v/>
      </c>
      <c r="K309" s="36" t="str">
        <f ca="1">IF(OR(ISBLANK($E309),$E309="Total Geral"),"",IF(LEN($E309)&lt;6,"",VLOOKUP($E309,'[1]MEMÓRIA DE CÁLCULO'!$F:$W,18,FALSE)))</f>
        <v/>
      </c>
      <c r="L309" s="37" t="str">
        <f ca="1">IF(OR(ISBLANK($E309),$E309="Total Geral"),"",IF(LEN($E309)&lt;6,"",VLOOKUP($E309,'[1]MEMÓRIA DE CÁLCULO'!$F:$AB,20,FALSE)))</f>
        <v/>
      </c>
      <c r="M309" s="37" t="str">
        <f ca="1">IF(OR(ISBLANK($E309),$E309="Total Geral"),"",IF(LEN($E309)&lt;6,"",VLOOKUP($E309,'[1]MEMÓRIA DE CÁLCULO'!$F:$AB,21,FALSE)))</f>
        <v/>
      </c>
      <c r="N309" s="38" t="str">
        <f ca="1">IF($E309="","",IF($E309="Total Geral",SUM(OFFSET(N309,-1,0):$N$25)/3,VLOOKUP($E309,'[1]MEMÓRIA DE CÁLCULO'!$F:$AB,22,FALSE)))</f>
        <v/>
      </c>
      <c r="O309" s="38" t="str">
        <f ca="1">IF($E309="","",IF($E309="Total Geral",SUM(OFFSET(O309,-1,0):$O$25)/3,VLOOKUP($E309,'[1]MEMÓRIA DE CÁLCULO'!$F:$AB,23,FALSE)))</f>
        <v/>
      </c>
      <c r="V309" s="3">
        <f>IF(ISBLANK($B309),0,COUNTIFS('[1]MEMÓRIA DE CÁLCULO'!$F:$F,'PLANILHA ORÇ.'!$B309))</f>
        <v>0</v>
      </c>
    </row>
    <row r="310" spans="2:22" x14ac:dyDescent="0.25">
      <c r="E310" s="2" t="str">
        <f t="shared" ca="1" si="5"/>
        <v/>
      </c>
      <c r="F310" s="35" t="str">
        <f ca="1">IF(OR($E310="",$E310="Total Geral"),"",IF(LEN($E310)&lt;6,VLOOKUP($E310,'[1]MEMÓRIA DE CÁLCULO'!$F:$W,2,FALSE),VLOOKUP($E310,'[1]MEMÓRIA DE CÁLCULO'!$F:$W,5,FALSE)))</f>
        <v/>
      </c>
      <c r="G310" s="2" t="str">
        <f ca="1">IF(OR(ISBLANK($E310),$E310="Total Geral"),"",IF(LEN($E310)&lt;6,"",VLOOKUP($E310,'[1]MEMÓRIA DE CÁLCULO'!$F:$W,3,FALSE)))</f>
        <v/>
      </c>
      <c r="H310" s="2" t="str">
        <f ca="1">IF(OR(ISBLANK($E310),$E310="Total Geral"),"",IF(LEN($E310)&lt;6,"",VLOOKUP($E310,'[1]MEMÓRIA DE CÁLCULO'!$F:$W,4,FALSE)))</f>
        <v/>
      </c>
      <c r="I310" s="3" t="str">
        <f ca="1">IF(OR(ISBLANK($E310),$E310="Total Geral"),"",IF(LEN($E310)&lt;6,"",VLOOKUP($E310,'[1]MEMÓRIA DE CÁLCULO'!$F:$W,2,FALSE)))</f>
        <v/>
      </c>
      <c r="J310" s="3" t="str">
        <f ca="1">IF(OR(ISBLANK($E310),$E310="Total Geral"),"",IF(LEN($E310)&lt;6,"",VLOOKUP($E310,'[1]MEMÓRIA DE CÁLCULO'!$F:$W,17,FALSE)))</f>
        <v/>
      </c>
      <c r="K310" s="36" t="str">
        <f ca="1">IF(OR(ISBLANK($E310),$E310="Total Geral"),"",IF(LEN($E310)&lt;6,"",VLOOKUP($E310,'[1]MEMÓRIA DE CÁLCULO'!$F:$W,18,FALSE)))</f>
        <v/>
      </c>
      <c r="L310" s="37" t="str">
        <f ca="1">IF(OR(ISBLANK($E310),$E310="Total Geral"),"",IF(LEN($E310)&lt;6,"",VLOOKUP($E310,'[1]MEMÓRIA DE CÁLCULO'!$F:$AB,20,FALSE)))</f>
        <v/>
      </c>
      <c r="M310" s="37" t="str">
        <f ca="1">IF(OR(ISBLANK($E310),$E310="Total Geral"),"",IF(LEN($E310)&lt;6,"",VLOOKUP($E310,'[1]MEMÓRIA DE CÁLCULO'!$F:$AB,21,FALSE)))</f>
        <v/>
      </c>
      <c r="N310" s="38" t="str">
        <f ca="1">IF($E310="","",IF($E310="Total Geral",SUM(OFFSET(N310,-1,0):$N$25)/3,VLOOKUP($E310,'[1]MEMÓRIA DE CÁLCULO'!$F:$AB,22,FALSE)))</f>
        <v/>
      </c>
      <c r="O310" s="38" t="str">
        <f ca="1">IF($E310="","",IF($E310="Total Geral",SUM(OFFSET(O310,-1,0):$O$25)/3,VLOOKUP($E310,'[1]MEMÓRIA DE CÁLCULO'!$F:$AB,23,FALSE)))</f>
        <v/>
      </c>
      <c r="V310" s="3">
        <f>IF(ISBLANK($B310),0,COUNTIFS('[1]MEMÓRIA DE CÁLCULO'!$F:$F,'PLANILHA ORÇ.'!$B310))</f>
        <v>0</v>
      </c>
    </row>
    <row r="311" spans="2:22" x14ac:dyDescent="0.25">
      <c r="E311" s="2" t="str">
        <f t="shared" ca="1" si="5"/>
        <v/>
      </c>
      <c r="F311" s="35" t="str">
        <f ca="1">IF(OR($E311="",$E311="Total Geral"),"",IF(LEN($E311)&lt;6,VLOOKUP($E311,'[1]MEMÓRIA DE CÁLCULO'!$F:$W,2,FALSE),VLOOKUP($E311,'[1]MEMÓRIA DE CÁLCULO'!$F:$W,5,FALSE)))</f>
        <v/>
      </c>
      <c r="G311" s="2" t="str">
        <f ca="1">IF(OR(ISBLANK($E311),$E311="Total Geral"),"",IF(LEN($E311)&lt;6,"",VLOOKUP($E311,'[1]MEMÓRIA DE CÁLCULO'!$F:$W,3,FALSE)))</f>
        <v/>
      </c>
      <c r="H311" s="2" t="str">
        <f ca="1">IF(OR(ISBLANK($E311),$E311="Total Geral"),"",IF(LEN($E311)&lt;6,"",VLOOKUP($E311,'[1]MEMÓRIA DE CÁLCULO'!$F:$W,4,FALSE)))</f>
        <v/>
      </c>
      <c r="I311" s="3" t="str">
        <f ca="1">IF(OR(ISBLANK($E311),$E311="Total Geral"),"",IF(LEN($E311)&lt;6,"",VLOOKUP($E311,'[1]MEMÓRIA DE CÁLCULO'!$F:$W,2,FALSE)))</f>
        <v/>
      </c>
      <c r="J311" s="3" t="str">
        <f ca="1">IF(OR(ISBLANK($E311),$E311="Total Geral"),"",IF(LEN($E311)&lt;6,"",VLOOKUP($E311,'[1]MEMÓRIA DE CÁLCULO'!$F:$W,17,FALSE)))</f>
        <v/>
      </c>
      <c r="K311" s="36" t="str">
        <f ca="1">IF(OR(ISBLANK($E311),$E311="Total Geral"),"",IF(LEN($E311)&lt;6,"",VLOOKUP($E311,'[1]MEMÓRIA DE CÁLCULO'!$F:$W,18,FALSE)))</f>
        <v/>
      </c>
      <c r="L311" s="37" t="str">
        <f ca="1">IF(OR(ISBLANK($E311),$E311="Total Geral"),"",IF(LEN($E311)&lt;6,"",VLOOKUP($E311,'[1]MEMÓRIA DE CÁLCULO'!$F:$AB,20,FALSE)))</f>
        <v/>
      </c>
      <c r="M311" s="37" t="str">
        <f ca="1">IF(OR(ISBLANK($E311),$E311="Total Geral"),"",IF(LEN($E311)&lt;6,"",VLOOKUP($E311,'[1]MEMÓRIA DE CÁLCULO'!$F:$AB,21,FALSE)))</f>
        <v/>
      </c>
      <c r="N311" s="38" t="str">
        <f ca="1">IF($E311="","",IF($E311="Total Geral",SUM(OFFSET(N311,-1,0):$N$25)/3,VLOOKUP($E311,'[1]MEMÓRIA DE CÁLCULO'!$F:$AB,22,FALSE)))</f>
        <v/>
      </c>
      <c r="O311" s="38" t="str">
        <f ca="1">IF($E311="","",IF($E311="Total Geral",SUM(OFFSET(O311,-1,0):$O$25)/3,VLOOKUP($E311,'[1]MEMÓRIA DE CÁLCULO'!$F:$AB,23,FALSE)))</f>
        <v/>
      </c>
      <c r="V311" s="3">
        <f>IF(ISBLANK($B311),0,COUNTIFS('[1]MEMÓRIA DE CÁLCULO'!$F:$F,'PLANILHA ORÇ.'!$B311))</f>
        <v>0</v>
      </c>
    </row>
    <row r="312" spans="2:22" x14ac:dyDescent="0.25">
      <c r="E312" s="2" t="str">
        <f t="shared" ca="1" si="5"/>
        <v/>
      </c>
      <c r="F312" s="35" t="str">
        <f ca="1">IF(OR($E312="",$E312="Total Geral"),"",IF(LEN($E312)&lt;6,VLOOKUP($E312,'[1]MEMÓRIA DE CÁLCULO'!$F:$W,2,FALSE),VLOOKUP($E312,'[1]MEMÓRIA DE CÁLCULO'!$F:$W,5,FALSE)))</f>
        <v/>
      </c>
      <c r="G312" s="2" t="str">
        <f ca="1">IF(OR(ISBLANK($E312),$E312="Total Geral"),"",IF(LEN($E312)&lt;6,"",VLOOKUP($E312,'[1]MEMÓRIA DE CÁLCULO'!$F:$W,3,FALSE)))</f>
        <v/>
      </c>
      <c r="H312" s="2" t="str">
        <f ca="1">IF(OR(ISBLANK($E312),$E312="Total Geral"),"",IF(LEN($E312)&lt;6,"",VLOOKUP($E312,'[1]MEMÓRIA DE CÁLCULO'!$F:$W,4,FALSE)))</f>
        <v/>
      </c>
      <c r="I312" s="3" t="str">
        <f ca="1">IF(OR(ISBLANK($E312),$E312="Total Geral"),"",IF(LEN($E312)&lt;6,"",VLOOKUP($E312,'[1]MEMÓRIA DE CÁLCULO'!$F:$W,2,FALSE)))</f>
        <v/>
      </c>
      <c r="J312" s="3" t="str">
        <f ca="1">IF(OR(ISBLANK($E312),$E312="Total Geral"),"",IF(LEN($E312)&lt;6,"",VLOOKUP($E312,'[1]MEMÓRIA DE CÁLCULO'!$F:$W,17,FALSE)))</f>
        <v/>
      </c>
      <c r="K312" s="36" t="str">
        <f ca="1">IF(OR(ISBLANK($E312),$E312="Total Geral"),"",IF(LEN($E312)&lt;6,"",VLOOKUP($E312,'[1]MEMÓRIA DE CÁLCULO'!$F:$W,18,FALSE)))</f>
        <v/>
      </c>
      <c r="L312" s="37" t="str">
        <f ca="1">IF(OR(ISBLANK($E312),$E312="Total Geral"),"",IF(LEN($E312)&lt;6,"",VLOOKUP($E312,'[1]MEMÓRIA DE CÁLCULO'!$F:$AB,20,FALSE)))</f>
        <v/>
      </c>
      <c r="M312" s="37" t="str">
        <f ca="1">IF(OR(ISBLANK($E312),$E312="Total Geral"),"",IF(LEN($E312)&lt;6,"",VLOOKUP($E312,'[1]MEMÓRIA DE CÁLCULO'!$F:$AB,21,FALSE)))</f>
        <v/>
      </c>
      <c r="N312" s="38" t="str">
        <f ca="1">IF($E312="","",IF($E312="Total Geral",SUM(OFFSET(N312,-1,0):$N$25)/3,VLOOKUP($E312,'[1]MEMÓRIA DE CÁLCULO'!$F:$AB,22,FALSE)))</f>
        <v/>
      </c>
      <c r="O312" s="38" t="str">
        <f ca="1">IF($E312="","",IF($E312="Total Geral",SUM(OFFSET(O312,-1,0):$O$25)/3,VLOOKUP($E312,'[1]MEMÓRIA DE CÁLCULO'!$F:$AB,23,FALSE)))</f>
        <v/>
      </c>
      <c r="V312" s="3">
        <f>IF(ISBLANK($B312),0,COUNTIFS('[1]MEMÓRIA DE CÁLCULO'!$F:$F,'PLANILHA ORÇ.'!$B312))</f>
        <v>0</v>
      </c>
    </row>
  </sheetData>
  <autoFilter ref="E24:O312" xr:uid="{73970D33-AB86-40A4-AA0F-70E825C198FE}"/>
  <mergeCells count="7">
    <mergeCell ref="V22:V23"/>
    <mergeCell ref="E1:O1"/>
    <mergeCell ref="E3:O3"/>
    <mergeCell ref="E12:O12"/>
    <mergeCell ref="E13:O13"/>
    <mergeCell ref="E14:O14"/>
    <mergeCell ref="E15:O15"/>
  </mergeCells>
  <conditionalFormatting sqref="E22:K22">
    <cfRule type="expression" dxfId="17" priority="6">
      <formula>$V$24&gt;0</formula>
    </cfRule>
  </conditionalFormatting>
  <conditionalFormatting sqref="E25:O312">
    <cfRule type="expression" dxfId="16" priority="2">
      <formula>$E25="Total Geral"</formula>
    </cfRule>
    <cfRule type="expression" dxfId="15" priority="3">
      <formula>LEN($E25)&gt;6</formula>
    </cfRule>
    <cfRule type="expression" dxfId="14" priority="4">
      <formula>AND(LEN($E25)&gt;3,LEN($E25)&lt;6)</formula>
    </cfRule>
    <cfRule type="expression" dxfId="13" priority="5">
      <formula>AND(LEN($E25)&lt;3,LEN($E25)&gt;0)</formula>
    </cfRule>
  </conditionalFormatting>
  <conditionalFormatting sqref="R2">
    <cfRule type="cellIs" dxfId="12" priority="1" operator="equal">
      <formula>0</formula>
    </cfRule>
  </conditionalFormatting>
  <printOptions horizontalCentered="1"/>
  <pageMargins left="0.39370078740157483" right="0.39370078740157483" top="0.39370078740157483" bottom="0.51181102362204722" header="0.31496062992125984" footer="0.31496062992125984"/>
  <pageSetup paperSize="9" scale="40" orientation="portrait" r:id="rId2"/>
  <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ErrorMessage="1" errorTitle="TIPO INVÁLIDO" error="INSERIR TIPOS DISPONÍVEIS NA PLANILHA DE CONTROLE" xr:uid="{53656FEB-610D-4C06-90E1-2E12A8BB8A6D}">
          <x14:formula1>
            <xm:f>'[Planiha Orçamentária_Contenção Imbuí-Paquequer_rev 9-trecho 1.xlsx]LIMITES DO BDI'!#REF!</xm:f>
          </x14:formula1>
          <xm:sqref>F17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 ORÇ.</vt:lpstr>
      <vt:lpstr>'PLANILHA ORÇ.'!Area_de_impressao</vt:lpstr>
      <vt:lpstr>'PLANILHA ORÇ.'!Titulos_de_impressao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Delton de Souza Lima</dc:creator>
  <cp:lastModifiedBy>Delton de Souza Lima</cp:lastModifiedBy>
  <dcterms:created xsi:type="dcterms:W3CDTF">2025-09-01T19:47:25Z</dcterms:created>
  <dcterms:modified xsi:type="dcterms:W3CDTF">2025-09-01T19:49:42Z</dcterms:modified>
</cp:coreProperties>
</file>